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870" yWindow="-225" windowWidth="28830" windowHeight="12855" tabRatio="855" activeTab="7"/>
  </bookViews>
  <sheets>
    <sheet name="Метаданные" sheetId="26" r:id="rId1"/>
    <sheet name="Условные обозначения" sheetId="27" r:id="rId2"/>
    <sheet name="Налоги на энергоносители" sheetId="17" r:id="rId3"/>
    <sheet name="Транспортные налоги" sheetId="23" r:id="rId4"/>
    <sheet name="Налоги на загрязнение окр среды" sheetId="22" r:id="rId5"/>
    <sheet name="Налоги на исп-е ресурсов" sheetId="24" r:id="rId6"/>
    <sheet name="Экологические налоги (всего)" sheetId="25" r:id="rId7"/>
    <sheet name="Диаграмма" sheetId="28" r:id="rId8"/>
  </sheets>
  <calcPr calcId="12451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8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4"/>
  <c r="B49"/>
  <c r="F49" s="1"/>
  <c r="D44"/>
  <c r="B41"/>
  <c r="F41" s="1"/>
  <c r="B35"/>
  <c r="C29"/>
  <c r="D29"/>
  <c r="E29"/>
  <c r="C30"/>
  <c r="D30"/>
  <c r="E30"/>
  <c r="C31"/>
  <c r="D31"/>
  <c r="E31"/>
  <c r="C32"/>
  <c r="D32"/>
  <c r="E32"/>
  <c r="C33"/>
  <c r="D33"/>
  <c r="E33"/>
  <c r="C34"/>
  <c r="D34"/>
  <c r="E34"/>
  <c r="C35"/>
  <c r="D35"/>
  <c r="E35"/>
  <c r="C36"/>
  <c r="D36"/>
  <c r="E36"/>
  <c r="C37"/>
  <c r="D37"/>
  <c r="E37"/>
  <c r="C38"/>
  <c r="D38"/>
  <c r="E38"/>
  <c r="C39"/>
  <c r="D39"/>
  <c r="E39"/>
  <c r="C40"/>
  <c r="F40" s="1"/>
  <c r="D40"/>
  <c r="E40"/>
  <c r="C41"/>
  <c r="D41"/>
  <c r="E41"/>
  <c r="C42"/>
  <c r="D42"/>
  <c r="E42"/>
  <c r="C43"/>
  <c r="D43"/>
  <c r="E43"/>
  <c r="C44"/>
  <c r="F44"/>
  <c r="E44"/>
  <c r="C45"/>
  <c r="D45"/>
  <c r="E45"/>
  <c r="C46"/>
  <c r="D46"/>
  <c r="F46" s="1"/>
  <c r="E46"/>
  <c r="C47"/>
  <c r="F47" s="1"/>
  <c r="D47"/>
  <c r="E47"/>
  <c r="C48"/>
  <c r="D48"/>
  <c r="E48"/>
  <c r="C49"/>
  <c r="D49"/>
  <c r="E49"/>
  <c r="B48"/>
  <c r="F48" s="1"/>
  <c r="B47"/>
  <c r="B46"/>
  <c r="B45"/>
  <c r="B44"/>
  <c r="B43"/>
  <c r="F43" s="1"/>
  <c r="B42"/>
  <c r="F42" s="1"/>
  <c r="B40"/>
  <c r="B39"/>
  <c r="F39" s="1"/>
  <c r="B38"/>
  <c r="F38" s="1"/>
  <c r="B37"/>
  <c r="B36"/>
  <c r="B34"/>
  <c r="F34" s="1"/>
  <c r="B33"/>
  <c r="B32"/>
  <c r="B31"/>
  <c r="B30"/>
  <c r="B29"/>
  <c r="F29" s="1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4"/>
  <c r="K6" i="25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5"/>
  <c r="F31" i="28" l="1"/>
  <c r="F33"/>
  <c r="F35"/>
  <c r="F36"/>
  <c r="F37"/>
  <c r="F45"/>
  <c r="F30"/>
  <c r="F32"/>
  <c r="I25" i="25"/>
  <c r="H25"/>
  <c r="G25"/>
  <c r="F25"/>
  <c r="E25"/>
  <c r="D25"/>
  <c r="C25"/>
  <c r="B25"/>
  <c r="I25" i="24"/>
  <c r="H25"/>
  <c r="G25"/>
  <c r="F25"/>
  <c r="E25"/>
  <c r="D25"/>
  <c r="C25"/>
  <c r="B25"/>
  <c r="I25" i="23"/>
  <c r="H25"/>
  <c r="G25"/>
  <c r="F25"/>
  <c r="E25"/>
  <c r="D25"/>
  <c r="C25"/>
  <c r="B25"/>
  <c r="I25" i="22"/>
  <c r="H25"/>
  <c r="G25"/>
  <c r="F25"/>
  <c r="E25"/>
  <c r="D25"/>
  <c r="C25"/>
  <c r="B25"/>
  <c r="B25" i="17"/>
  <c r="C25"/>
  <c r="D25"/>
  <c r="E25"/>
  <c r="F25"/>
  <c r="G25"/>
  <c r="H25"/>
  <c r="I25"/>
</calcChain>
</file>

<file path=xl/sharedStrings.xml><?xml version="1.0" encoding="utf-8"?>
<sst xmlns="http://schemas.openxmlformats.org/spreadsheetml/2006/main" count="234" uniqueCount="86">
  <si>
    <t>Сельское, лесное и рыбное хозяйство</t>
  </si>
  <si>
    <t>Горнодобывающая промышленность и разработка карьеров</t>
  </si>
  <si>
    <t>Обрабатывающая промышленность</t>
  </si>
  <si>
    <t>Снабжение электроэнергией, газом, паром, горячейводой  и кондиционированнымвоздухом</t>
  </si>
  <si>
    <t>Водоснабжение; сбор, обработка и удаление отходов, деятельность поликвидации загрязнений</t>
  </si>
  <si>
    <t>Оптовая и розничнаяторговля; ремонт автомобилей и мотоциклов</t>
  </si>
  <si>
    <t>Транспорт и складирование</t>
  </si>
  <si>
    <t>Предоставление услуг по проживанию и питанию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</si>
  <si>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</si>
  <si>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</si>
  <si>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</si>
  <si>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</si>
  <si>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</si>
  <si>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Государственное управление и оборона; обязательное социальное обеспечение</t>
  </si>
  <si>
    <t>Образование</t>
  </si>
  <si>
    <t>Здравоохранение и социальное обслуживание населения</t>
  </si>
  <si>
    <t>Искусство, развлечения и отдых</t>
  </si>
  <si>
    <t>Предоставление прочих видов услуг</t>
  </si>
  <si>
    <t>Строительство</t>
  </si>
  <si>
    <t>Прочие плательщики налогов (домашние хозяйства и нераспределенные по видам деятельности)</t>
  </si>
  <si>
    <t>Виды экономической деятельности</t>
  </si>
  <si>
    <t>Всего</t>
  </si>
  <si>
    <t>тыс.тенге</t>
  </si>
  <si>
    <t>Налоги на энергоносители 2016-2024 годы</t>
  </si>
  <si>
    <t>Транспортные налоги 2016-2024 годы</t>
  </si>
  <si>
    <t>Налоги на загрязнение окружающей среды 2016-2024 годы</t>
  </si>
  <si>
    <t>Налоги на использование ресурсов 2016-2024 годы</t>
  </si>
  <si>
    <t>Экологические налоги 2016-2024 годы</t>
  </si>
  <si>
    <t>Код статистического показателя</t>
  </si>
  <si>
    <t>Наименование  статистического показателя</t>
  </si>
  <si>
    <t>Экологические налоги</t>
  </si>
  <si>
    <t>Единица измерения</t>
  </si>
  <si>
    <t>Тысяч тенге казахских</t>
  </si>
  <si>
    <t>Краткое наименование КСП</t>
  </si>
  <si>
    <t>История показателя</t>
  </si>
  <si>
    <t>С 2016 года</t>
  </si>
  <si>
    <t>Определение показателя</t>
  </si>
  <si>
    <t>Экологический налог – это налог, исчисляемый на базе показателя (измеряемого в натуральных или заменяющих их единицах), отражающего явление, имеющее доказанное специфическое негативное влияние на окружающую среду.</t>
  </si>
  <si>
    <t>Метод обработки данных</t>
  </si>
  <si>
    <t>Расчет</t>
  </si>
  <si>
    <t>Методика расчета</t>
  </si>
  <si>
    <t>Методика по формированию первичных показателей, необходимых для построения экологического счета в Системе национальных счетов</t>
  </si>
  <si>
    <t>Источник показателя</t>
  </si>
  <si>
    <t>Примечание</t>
  </si>
  <si>
    <t>Классификаторы</t>
  </si>
  <si>
    <t>https://stat.gov.kz/ru/classifiers/statistical/21/</t>
  </si>
  <si>
    <t>Методологические пояснения:</t>
  </si>
  <si>
    <t xml:space="preserve">Методика по формированию первичных показателей, необходимых для построения экологического счета в Системе национальных счетов </t>
  </si>
  <si>
    <t>Связанные публикации:</t>
  </si>
  <si>
    <t>Полезные ссылки:</t>
  </si>
  <si>
    <t>https://taldau.stat.gov.kz/ru/NewIndex/GetIndex/77208811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</si>
  <si>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</si>
  <si>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</si>
  <si>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</si>
  <si>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 xml:space="preserve">Департамент национальных счетов </t>
  </si>
  <si>
    <t>Ответственный исполнитель</t>
  </si>
  <si>
    <t>Бегайдарова К.К.</t>
  </si>
  <si>
    <t>Номер телефона :</t>
  </si>
  <si>
    <t>+7 7172749280</t>
  </si>
  <si>
    <t>Электронная почта</t>
  </si>
  <si>
    <t xml:space="preserve">k.begaidarova@aspire.gov.kz 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</si>
  <si>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</si>
  <si>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</si>
  <si>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</si>
  <si>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</si>
  <si>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</si>
  <si>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</si>
  <si>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</si>
  <si>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Отчет об исполнении государственного бюджета РК, Отчет о поступлениях и использовании Национального фонда РК.</t>
  </si>
  <si>
    <t xml:space="preserve">Об инвестициях в основной капитал                                                                                                                                                О затратах на охрану окружающей среды в Республике Казахстан                                                                                                                                                                                                                                 О состоянии охраны атмосферного воздуха в Республике Казахстан </t>
  </si>
  <si>
    <t>Налоги на энергоносители</t>
  </si>
  <si>
    <t xml:space="preserve">Транспортные налоги </t>
  </si>
  <si>
    <t xml:space="preserve">Налоги на загрязнение окружающей среды </t>
  </si>
  <si>
    <t>Налоги на использование ресурсов</t>
  </si>
  <si>
    <t xml:space="preserve">Экологические налоги </t>
  </si>
  <si>
    <t>проверка</t>
  </si>
  <si>
    <t>процент</t>
  </si>
  <si>
    <t>Прочие плательщики экологических налогов</t>
  </si>
  <si>
    <t>Оптовая и розничная торговля; ремонт автомобилей и мотоциклов</t>
  </si>
  <si>
    <t>%</t>
  </si>
  <si>
    <t>Вид экологического налога</t>
  </si>
  <si>
    <t>Транспортные налоги</t>
  </si>
  <si>
    <t>Налоги на загрязнение окружающей среды</t>
  </si>
  <si>
    <t>Всего экологических налогов</t>
  </si>
  <si>
    <t>Структура экологических налогов, в процентах  к итогу</t>
  </si>
  <si>
    <t>Доля экологических налогов по видам экономической деятельности в 2024г.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</si>
</sst>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2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rgb="FF000000"/>
      <name val="Arial"/>
      <family val="2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u/>
      <sz val="8.8000000000000007"/>
      <color theme="10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1"/>
      <color theme="1"/>
      <name val="Roboto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Arial Cyr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u/>
      <sz val="10"/>
      <color theme="10"/>
      <name val="Roboto"/>
      <charset val="204"/>
    </font>
    <font>
      <sz val="10"/>
      <color theme="10"/>
      <name val="Roboto"/>
      <charset val="204"/>
    </font>
    <font>
      <b/>
      <sz val="10"/>
      <name val="Arial Cyr"/>
      <charset val="204"/>
    </font>
    <font>
      <sz val="10"/>
      <color rgb="FFFF0000"/>
      <name val="Roboto"/>
      <charset val="204"/>
    </font>
    <font>
      <sz val="10"/>
      <name val="Roboto"/>
      <charset val="204"/>
    </font>
    <font>
      <sz val="10"/>
      <color rgb="FF000000"/>
      <name val="Roboto"/>
      <charset val="204"/>
    </font>
    <font>
      <i/>
      <sz val="10"/>
      <name val="Roboto"/>
      <charset val="204"/>
    </font>
    <font>
      <sz val="8"/>
      <color rgb="FFFF0000"/>
      <name val="Roboto"/>
      <charset val="204"/>
    </font>
    <font>
      <b/>
      <sz val="10"/>
      <name val="Roboto"/>
      <charset val="204"/>
    </font>
    <font>
      <i/>
      <sz val="8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2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1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4" fillId="0" borderId="0" xfId="0" applyFont="1" applyBorder="1" applyAlignment="1">
      <alignment horizontal="left" wrapText="1"/>
    </xf>
    <xf numFmtId="2" fontId="4" fillId="0" borderId="0" xfId="0" applyNumberFormat="1" applyFont="1" applyBorder="1" applyAlignment="1">
      <alignment horizontal="left" wrapText="1"/>
    </xf>
    <xf numFmtId="164" fontId="3" fillId="0" borderId="0" xfId="0" applyNumberFormat="1" applyFont="1" applyBorder="1"/>
    <xf numFmtId="0" fontId="5" fillId="0" borderId="4" xfId="0" applyFont="1" applyBorder="1" applyAlignment="1">
      <alignment horizontal="left" wrapText="1"/>
    </xf>
    <xf numFmtId="164" fontId="3" fillId="0" borderId="3" xfId="0" applyNumberFormat="1" applyFont="1" applyBorder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164" fontId="3" fillId="0" borderId="0" xfId="0" applyNumberFormat="1" applyFont="1" applyFill="1" applyBorder="1"/>
    <xf numFmtId="164" fontId="3" fillId="0" borderId="0" xfId="0" applyNumberFormat="1" applyFont="1"/>
    <xf numFmtId="164" fontId="4" fillId="0" borderId="0" xfId="0" applyNumberFormat="1" applyFont="1"/>
    <xf numFmtId="0" fontId="10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vertical="top"/>
    </xf>
    <xf numFmtId="0" fontId="0" fillId="0" borderId="1" xfId="0" applyBorder="1" applyAlignment="1">
      <alignment horizontal="left"/>
    </xf>
    <xf numFmtId="0" fontId="12" fillId="0" borderId="0" xfId="0" applyFont="1"/>
    <xf numFmtId="0" fontId="0" fillId="0" borderId="1" xfId="0" applyBorder="1"/>
    <xf numFmtId="0" fontId="13" fillId="0" borderId="1" xfId="0" applyFont="1" applyBorder="1" applyAlignment="1">
      <alignment vertical="top"/>
    </xf>
    <xf numFmtId="0" fontId="11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wrapText="1"/>
    </xf>
    <xf numFmtId="0" fontId="13" fillId="0" borderId="1" xfId="0" applyFont="1" applyBorder="1" applyAlignment="1">
      <alignment horizontal="left" vertical="top" wrapText="1"/>
    </xf>
    <xf numFmtId="0" fontId="12" fillId="0" borderId="0" xfId="0" applyFont="1" applyAlignment="1">
      <alignment vertical="center"/>
    </xf>
    <xf numFmtId="0" fontId="14" fillId="0" borderId="1" xfId="8" applyBorder="1" applyAlignment="1" applyProtection="1">
      <alignment vertical="top" wrapText="1"/>
    </xf>
    <xf numFmtId="0" fontId="11" fillId="0" borderId="1" xfId="0" applyFont="1" applyBorder="1" applyAlignment="1">
      <alignment horizontal="left" vertical="center" readingOrder="1"/>
    </xf>
    <xf numFmtId="0" fontId="15" fillId="0" borderId="1" xfId="8" applyFont="1" applyBorder="1" applyAlignment="1" applyProtection="1">
      <alignment horizontal="left" vertical="top" wrapText="1"/>
    </xf>
    <xf numFmtId="0" fontId="16" fillId="0" borderId="1" xfId="8" applyFont="1" applyBorder="1" applyAlignment="1" applyProtection="1">
      <alignment horizontal="left" vertical="top" wrapText="1"/>
    </xf>
    <xf numFmtId="0" fontId="14" fillId="0" borderId="1" xfId="8" applyBorder="1" applyAlignment="1" applyProtection="1">
      <alignment horizontal="left" vertical="top"/>
    </xf>
    <xf numFmtId="14" fontId="13" fillId="0" borderId="1" xfId="0" applyNumberFormat="1" applyFont="1" applyBorder="1" applyAlignment="1">
      <alignment horizontal="left" vertical="top"/>
    </xf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49" fontId="13" fillId="0" borderId="1" xfId="0" applyNumberFormat="1" applyFont="1" applyBorder="1" applyAlignment="1">
      <alignment vertical="top"/>
    </xf>
    <xf numFmtId="0" fontId="14" fillId="0" borderId="1" xfId="8" applyBorder="1" applyAlignment="1" applyProtection="1">
      <alignment vertical="top"/>
    </xf>
    <xf numFmtId="0" fontId="18" fillId="0" borderId="0" xfId="0" applyFont="1" applyAlignment="1">
      <alignment vertical="top"/>
    </xf>
    <xf numFmtId="0" fontId="18" fillId="0" borderId="0" xfId="0" applyFont="1" applyAlignment="1">
      <alignment wrapText="1"/>
    </xf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justify"/>
    </xf>
    <xf numFmtId="0" fontId="20" fillId="0" borderId="0" xfId="0" applyFont="1" applyAlignment="1"/>
    <xf numFmtId="0" fontId="19" fillId="0" borderId="0" xfId="0" applyFont="1" applyAlignment="1">
      <alignment vertical="top" wrapText="1"/>
    </xf>
    <xf numFmtId="0" fontId="21" fillId="0" borderId="0" xfId="0" applyFont="1" applyAlignment="1">
      <alignment horizontal="right"/>
    </xf>
    <xf numFmtId="165" fontId="0" fillId="0" borderId="0" xfId="0" applyNumberFormat="1"/>
    <xf numFmtId="0" fontId="3" fillId="0" borderId="2" xfId="0" applyFont="1" applyBorder="1" applyAlignment="1">
      <alignment horizontal="center" vertical="center" wrapText="1"/>
    </xf>
    <xf numFmtId="164" fontId="22" fillId="0" borderId="0" xfId="0" applyNumberFormat="1" applyFont="1"/>
    <xf numFmtId="165" fontId="0" fillId="2" borderId="0" xfId="0" applyNumberFormat="1" applyFill="1"/>
    <xf numFmtId="165" fontId="0" fillId="0" borderId="0" xfId="0" applyNumberFormat="1" applyFill="1"/>
    <xf numFmtId="0" fontId="0" fillId="0" borderId="0" xfId="0" applyAlignment="1">
      <alignment wrapText="1"/>
    </xf>
    <xf numFmtId="0" fontId="23" fillId="0" borderId="0" xfId="0" applyFont="1" applyAlignment="1">
      <alignment horizontal="center" vertical="center"/>
    </xf>
    <xf numFmtId="0" fontId="19" fillId="0" borderId="0" xfId="0" applyFont="1" applyBorder="1"/>
    <xf numFmtId="0" fontId="4" fillId="0" borderId="0" xfId="0" applyFont="1" applyFill="1" applyBorder="1" applyAlignment="1"/>
    <xf numFmtId="0" fontId="4" fillId="0" borderId="0" xfId="0" applyFont="1"/>
    <xf numFmtId="0" fontId="24" fillId="0" borderId="0" xfId="0" applyFont="1" applyAlignment="1">
      <alignment horizontal="right"/>
    </xf>
    <xf numFmtId="0" fontId="23" fillId="0" borderId="0" xfId="0" applyFont="1" applyAlignment="1">
      <alignment vertical="center"/>
    </xf>
    <xf numFmtId="0" fontId="4" fillId="3" borderId="12" xfId="0" applyFont="1" applyFill="1" applyBorder="1" applyAlignment="1">
      <alignment wrapText="1"/>
    </xf>
    <xf numFmtId="164" fontId="4" fillId="3" borderId="12" xfId="0" applyNumberFormat="1" applyFont="1" applyFill="1" applyBorder="1"/>
    <xf numFmtId="164" fontId="4" fillId="3" borderId="0" xfId="0" applyNumberFormat="1" applyFont="1" applyFill="1" applyBorder="1"/>
    <xf numFmtId="0" fontId="4" fillId="3" borderId="0" xfId="0" applyFont="1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164" fontId="4" fillId="3" borderId="3" xfId="0" applyNumberFormat="1" applyFont="1" applyFill="1" applyBorder="1"/>
    <xf numFmtId="2" fontId="4" fillId="3" borderId="1" xfId="0" applyNumberFormat="1" applyFont="1" applyFill="1" applyBorder="1" applyAlignment="1">
      <alignment horizontal="left" wrapText="1"/>
    </xf>
    <xf numFmtId="165" fontId="0" fillId="3" borderId="1" xfId="0" applyNumberFormat="1" applyFill="1" applyBorder="1"/>
    <xf numFmtId="0" fontId="4" fillId="3" borderId="1" xfId="0" applyFont="1" applyFill="1" applyBorder="1" applyAlignment="1">
      <alignment horizontal="left" wrapText="1"/>
    </xf>
    <xf numFmtId="0" fontId="9" fillId="0" borderId="0" xfId="0" applyFont="1" applyAlignment="1">
      <alignment horizont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</cellXfs>
  <cellStyles count="9">
    <cellStyle name="Гиперссылка" xfId="8" builtinId="8"/>
    <cellStyle name="Гиперссылка 2" xfId="4"/>
    <cellStyle name="Обычный" xfId="0" builtinId="0"/>
    <cellStyle name="Обычный 2" xfId="2"/>
    <cellStyle name="Обычный 2 2" xfId="3"/>
    <cellStyle name="Обычный 2 33" xfId="1"/>
    <cellStyle name="Обычный 3" xfId="5"/>
    <cellStyle name="Обычный 4" xfId="6"/>
    <cellStyle name="Обычный 6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3"/>
  <c:chart>
    <c:title>
      <c:layout/>
    </c:title>
    <c:plotArea>
      <c:layout/>
      <c:pieChart>
        <c:varyColors val="1"/>
        <c:ser>
          <c:idx val="0"/>
          <c:order val="0"/>
          <c:tx>
            <c:strRef>
              <c:f>Диаграмма!$K$3</c:f>
              <c:strCache>
                <c:ptCount val="1"/>
                <c:pt idx="0">
                  <c:v>Доля экологических налогов по видам экономической деятельности в 2024г.</c:v>
                </c:pt>
              </c:strCache>
            </c:strRef>
          </c:tx>
          <c:dPt>
            <c:idx val="1"/>
            <c:spPr>
              <a:solidFill>
                <a:schemeClr val="accent1">
                  <a:lumMod val="50000"/>
                </a:schemeClr>
              </a:solidFill>
            </c:spPr>
          </c:dPt>
          <c:dLbls>
            <c:showVal val="1"/>
            <c:showLeaderLines val="1"/>
          </c:dLbls>
          <c:cat>
            <c:strRef>
              <c:f>Диаграмма!$K$5:$K$9</c:f>
              <c:strCache>
                <c:ptCount val="5"/>
                <c:pt idx="0">
                  <c:v>Горнодобывающая промышленность и разработка карьеров</c:v>
                </c:pt>
                <c:pt idx="1">
                  <c:v>Обрабатывающая промышленность</c:v>
                </c:pt>
                <c:pt idx="2">
                  <c:v>Профессиональная, научная и техническая деятельность</c:v>
                </c:pt>
                <c:pt idx="3">
                  <c:v>Оптовая и розничнаяторговля; ремонт автомобилей и мотоциклов</c:v>
                </c:pt>
                <c:pt idx="4">
                  <c:v>Прочие плательщики экологических налогов</c:v>
                </c:pt>
              </c:strCache>
            </c:strRef>
          </c:cat>
          <c:val>
            <c:numRef>
              <c:f>Диаграмма!$L$5:$L$9</c:f>
              <c:numCache>
                <c:formatCode>0.0</c:formatCode>
                <c:ptCount val="5"/>
                <c:pt idx="0">
                  <c:v>72.8</c:v>
                </c:pt>
                <c:pt idx="1">
                  <c:v>19.5</c:v>
                </c:pt>
                <c:pt idx="2">
                  <c:v>2.1</c:v>
                </c:pt>
                <c:pt idx="3">
                  <c:v>1.1000000000000001</c:v>
                </c:pt>
                <c:pt idx="4">
                  <c:v>4.5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  <c:dispBlanksAs val="zero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stacked"/>
        <c:ser>
          <c:idx val="0"/>
          <c:order val="0"/>
          <c:tx>
            <c:strRef>
              <c:f>Диаграмма!$A$59</c:f>
              <c:strCache>
                <c:ptCount val="1"/>
                <c:pt idx="0">
                  <c:v>Налоги на энергоносители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dLbls>
            <c:showVal val="1"/>
          </c:dLbls>
          <c:cat>
            <c:strRef>
              <c:f>Диаграмма!$B$57:$F$58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Диаграмма!$B$59:$F$59</c:f>
              <c:numCache>
                <c:formatCode>#,##0.0</c:formatCode>
                <c:ptCount val="5"/>
                <c:pt idx="0">
                  <c:v>63.4</c:v>
                </c:pt>
                <c:pt idx="1">
                  <c:v>70.2</c:v>
                </c:pt>
                <c:pt idx="2">
                  <c:v>78</c:v>
                </c:pt>
                <c:pt idx="3">
                  <c:v>72.400000000000006</c:v>
                </c:pt>
                <c:pt idx="4">
                  <c:v>67.3</c:v>
                </c:pt>
              </c:numCache>
            </c:numRef>
          </c:val>
        </c:ser>
        <c:ser>
          <c:idx val="1"/>
          <c:order val="1"/>
          <c:tx>
            <c:strRef>
              <c:f>Диаграмма!$A$60</c:f>
              <c:strCache>
                <c:ptCount val="1"/>
                <c:pt idx="0">
                  <c:v>Транспортные налоги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dLbls>
            <c:dLbl>
              <c:idx val="0"/>
              <c:layout>
                <c:manualLayout>
                  <c:x val="-3.6758132638010367E-17"/>
                  <c:y val="2.0833333333333343E-2"/>
                </c:manualLayout>
              </c:layout>
              <c:showVal val="1"/>
            </c:dLbl>
            <c:dLbl>
              <c:idx val="1"/>
              <c:layout>
                <c:manualLayout>
                  <c:x val="2.0050122147870142E-3"/>
                  <c:y val="3.7500000000000006E-2"/>
                </c:manualLayout>
              </c:layout>
              <c:showVal val="1"/>
            </c:dLbl>
            <c:dLbl>
              <c:idx val="2"/>
              <c:layout>
                <c:manualLayout>
                  <c:x val="2.00485433980947E-3"/>
                  <c:y val="3.7500000000000006E-2"/>
                </c:manualLayout>
              </c:layout>
              <c:showVal val="1"/>
            </c:dLbl>
            <c:dLbl>
              <c:idx val="3"/>
              <c:layout>
                <c:manualLayout>
                  <c:x val="-4.010182304551569E-3"/>
                  <c:y val="2.9166666666666667E-2"/>
                </c:manualLayout>
              </c:layout>
              <c:showVal val="1"/>
            </c:dLbl>
            <c:dLbl>
              <c:idx val="4"/>
              <c:layout>
                <c:manualLayout>
                  <c:x val="0"/>
                  <c:y val="2.0833333333333301E-2"/>
                </c:manualLayout>
              </c:layout>
              <c:showVal val="1"/>
            </c:dLbl>
            <c:showVal val="1"/>
          </c:dLbls>
          <c:cat>
            <c:strRef>
              <c:f>Диаграмма!$B$57:$F$58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Диаграмма!$B$60:$F$60</c:f>
              <c:numCache>
                <c:formatCode>#,##0.0</c:formatCode>
                <c:ptCount val="5"/>
                <c:pt idx="0">
                  <c:v>4.5999999999999996</c:v>
                </c:pt>
                <c:pt idx="1">
                  <c:v>3.4</c:v>
                </c:pt>
                <c:pt idx="2">
                  <c:v>2.5</c:v>
                </c:pt>
                <c:pt idx="3">
                  <c:v>2.9</c:v>
                </c:pt>
                <c:pt idx="4">
                  <c:v>3.5</c:v>
                </c:pt>
              </c:numCache>
            </c:numRef>
          </c:val>
        </c:ser>
        <c:ser>
          <c:idx val="2"/>
          <c:order val="2"/>
          <c:tx>
            <c:strRef>
              <c:f>Диаграмма!$A$61</c:f>
              <c:strCache>
                <c:ptCount val="1"/>
                <c:pt idx="0">
                  <c:v>Налоги на загрязнение окружающей среды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dLbls>
            <c:dLbl>
              <c:idx val="0"/>
              <c:layout>
                <c:manualLayout>
                  <c:x val="-2.0050122147870315E-3"/>
                  <c:y val="-1.2500000000000041E-2"/>
                </c:manualLayout>
              </c:layout>
              <c:showVal val="1"/>
            </c:dLbl>
            <c:dLbl>
              <c:idx val="1"/>
              <c:layout>
                <c:manualLayout>
                  <c:x val="-7.3516265276020734E-17"/>
                  <c:y val="-8.3333333333333193E-3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-8.3333333333333523E-3"/>
                </c:manualLayout>
              </c:layout>
              <c:showVal val="1"/>
            </c:dLbl>
            <c:dLbl>
              <c:idx val="3"/>
              <c:layout>
                <c:manualLayout>
                  <c:x val="-2.0051700897645557E-3"/>
                  <c:y val="-2.083366141732285E-2"/>
                </c:manualLayout>
              </c:layout>
              <c:showVal val="1"/>
            </c:dLbl>
            <c:dLbl>
              <c:idx val="4"/>
              <c:layout>
                <c:manualLayout>
                  <c:x val="0"/>
                  <c:y val="-2.0833333333333343E-2"/>
                </c:manualLayout>
              </c:layout>
              <c:showVal val="1"/>
            </c:dLbl>
            <c:showVal val="1"/>
          </c:dLbls>
          <c:cat>
            <c:strRef>
              <c:f>Диаграмма!$B$57:$F$58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Диаграмма!$B$61:$F$61</c:f>
              <c:numCache>
                <c:formatCode>#,##0.0</c:formatCode>
                <c:ptCount val="5"/>
                <c:pt idx="0">
                  <c:v>6.2</c:v>
                </c:pt>
                <c:pt idx="1">
                  <c:v>4.9000000000000004</c:v>
                </c:pt>
                <c:pt idx="2">
                  <c:v>2.8</c:v>
                </c:pt>
                <c:pt idx="3">
                  <c:v>2.8</c:v>
                </c:pt>
                <c:pt idx="4">
                  <c:v>3.1</c:v>
                </c:pt>
              </c:numCache>
            </c:numRef>
          </c:val>
        </c:ser>
        <c:ser>
          <c:idx val="3"/>
          <c:order val="3"/>
          <c:tx>
            <c:strRef>
              <c:f>Диаграмма!$A$62</c:f>
              <c:strCache>
                <c:ptCount val="1"/>
                <c:pt idx="0">
                  <c:v>Налоги на использование ресурсов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dLbls>
            <c:showVal val="1"/>
          </c:dLbls>
          <c:cat>
            <c:strRef>
              <c:f>Диаграмма!$B$57:$F$58</c:f>
              <c:strCach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strCache>
            </c:strRef>
          </c:cat>
          <c:val>
            <c:numRef>
              <c:f>Диаграмма!$B$62:$F$62</c:f>
              <c:numCache>
                <c:formatCode>#,##0.0</c:formatCode>
                <c:ptCount val="5"/>
                <c:pt idx="0">
                  <c:v>25.8</c:v>
                </c:pt>
                <c:pt idx="1">
                  <c:v>21.5</c:v>
                </c:pt>
                <c:pt idx="2">
                  <c:v>16.7</c:v>
                </c:pt>
                <c:pt idx="3">
                  <c:v>21.9</c:v>
                </c:pt>
                <c:pt idx="4">
                  <c:v>26.1</c:v>
                </c:pt>
              </c:numCache>
            </c:numRef>
          </c:val>
        </c:ser>
        <c:overlap val="100"/>
        <c:axId val="133765760"/>
        <c:axId val="133788032"/>
      </c:barChart>
      <c:catAx>
        <c:axId val="133765760"/>
        <c:scaling>
          <c:orientation val="minMax"/>
        </c:scaling>
        <c:axPos val="b"/>
        <c:tickLblPos val="nextTo"/>
        <c:crossAx val="133788032"/>
        <c:crosses val="autoZero"/>
        <c:auto val="1"/>
        <c:lblAlgn val="ctr"/>
        <c:lblOffset val="100"/>
      </c:catAx>
      <c:valAx>
        <c:axId val="133788032"/>
        <c:scaling>
          <c:orientation val="minMax"/>
          <c:max val="100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" sourceLinked="1"/>
        <c:tickLblPos val="nextTo"/>
        <c:crossAx val="133765760"/>
        <c:crosses val="autoZero"/>
        <c:crossBetween val="between"/>
        <c:majorUnit val="20"/>
      </c:valAx>
    </c:plotArea>
    <c:legend>
      <c:legendPos val="b"/>
    </c:legend>
    <c:plotVisOnly val="1"/>
    <c:dispBlanksAs val="gap"/>
  </c:chart>
  <c:spPr>
    <a:ln>
      <a:noFill/>
    </a:ln>
  </c:spPr>
  <c:txPr>
    <a:bodyPr/>
    <a:lstStyle/>
    <a:p>
      <a:pPr>
        <a:defRPr>
          <a:latin typeface="Roboto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266699</xdr:colOff>
      <xdr:row>11</xdr:row>
      <xdr:rowOff>9525</xdr:rowOff>
    </xdr:from>
    <xdr:to>
      <xdr:col>18</xdr:col>
      <xdr:colOff>114299</xdr:colOff>
      <xdr:row>25</xdr:row>
      <xdr:rowOff>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295275</xdr:colOff>
      <xdr:row>62</xdr:row>
      <xdr:rowOff>95250</xdr:rowOff>
    </xdr:from>
    <xdr:to>
      <xdr:col>12</xdr:col>
      <xdr:colOff>600076</xdr:colOff>
      <xdr:row>78</xdr:row>
      <xdr:rowOff>95250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upload/iblock/dbc/tpxrqtqwv5jdckwtbq2lgbckze5eerxl/&#1052;&#1077;&#1090;&#1086;&#1076;&#1080;&#1082;&#1072;%20&#1088;&#1091;&#1089;.doc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mailto:k.begaidarova@aspire.gov.k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api/iblock/element/336994/file/ru/" TargetMode="External"/><Relationship Id="rId2" Type="http://schemas.openxmlformats.org/officeDocument/2006/relationships/hyperlink" Target="https://stat.gov.kz/upload/iblock/97c/71dnlq2dk7vea7a6ofa2v6f1schhvxo0.rar" TargetMode="External"/><Relationship Id="rId1" Type="http://schemas.openxmlformats.org/officeDocument/2006/relationships/hyperlink" Target="mailto:ai.dosmukhambetova@aspire.gov.kz" TargetMode="External"/><Relationship Id="rId5" Type="http://schemas.openxmlformats.org/officeDocument/2006/relationships/hyperlink" Target="https://stat.gov.kz/ru/classifiers/statistical/21/" TargetMode="External"/><Relationship Id="rId4" Type="http://schemas.openxmlformats.org/officeDocument/2006/relationships/hyperlink" Target="https://taldau.stat.gov.kz/ru/Search/SearchByKeyWord?keyword=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workbookViewId="0">
      <selection activeCell="B31" sqref="B31"/>
    </sheetView>
  </sheetViews>
  <sheetFormatPr defaultRowHeight="15"/>
  <cols>
    <col min="1" max="1" width="42.28515625" style="36" customWidth="1"/>
    <col min="2" max="2" width="93.5703125" style="36" customWidth="1"/>
  </cols>
  <sheetData>
    <row r="1" spans="1:13">
      <c r="A1" s="13"/>
      <c r="B1" s="13"/>
    </row>
    <row r="2" spans="1:13" s="16" customFormat="1">
      <c r="A2" s="14" t="s">
        <v>28</v>
      </c>
      <c r="B2" s="15">
        <v>116301</v>
      </c>
    </row>
    <row r="3" spans="1:13" s="16" customFormat="1">
      <c r="A3" s="14" t="s">
        <v>29</v>
      </c>
      <c r="B3" s="17" t="s">
        <v>30</v>
      </c>
    </row>
    <row r="4" spans="1:13" s="16" customFormat="1" ht="12.75">
      <c r="A4" s="14" t="s">
        <v>31</v>
      </c>
      <c r="B4" s="18" t="s">
        <v>32</v>
      </c>
    </row>
    <row r="5" spans="1:13" s="16" customFormat="1">
      <c r="A5" s="19" t="s">
        <v>33</v>
      </c>
      <c r="B5" s="17" t="s">
        <v>30</v>
      </c>
    </row>
    <row r="6" spans="1:13" s="16" customFormat="1" ht="12.75">
      <c r="A6" s="19" t="s">
        <v>34</v>
      </c>
      <c r="B6" s="20" t="s">
        <v>35</v>
      </c>
    </row>
    <row r="7" spans="1:13" s="16" customFormat="1" ht="45">
      <c r="A7" s="14" t="s">
        <v>36</v>
      </c>
      <c r="B7" s="21" t="s">
        <v>37</v>
      </c>
    </row>
    <row r="8" spans="1:13" s="16" customFormat="1">
      <c r="A8" s="14" t="s">
        <v>38</v>
      </c>
      <c r="B8" s="17" t="s">
        <v>39</v>
      </c>
    </row>
    <row r="9" spans="1:13" s="16" customFormat="1" ht="30">
      <c r="A9" s="14" t="s">
        <v>40</v>
      </c>
      <c r="B9" s="21" t="s">
        <v>41</v>
      </c>
    </row>
    <row r="10" spans="1:13" s="16" customFormat="1" ht="30">
      <c r="A10" s="14" t="s">
        <v>42</v>
      </c>
      <c r="B10" s="21" t="s">
        <v>68</v>
      </c>
    </row>
    <row r="11" spans="1:13" s="16" customFormat="1" ht="12.75">
      <c r="A11" s="14" t="s">
        <v>43</v>
      </c>
      <c r="B11" s="22"/>
      <c r="M11" s="23"/>
    </row>
    <row r="12" spans="1:13" s="16" customFormat="1" ht="12.75">
      <c r="A12" s="14" t="s">
        <v>44</v>
      </c>
      <c r="B12" s="24" t="s">
        <v>45</v>
      </c>
      <c r="M12" s="23"/>
    </row>
    <row r="13" spans="1:13" s="16" customFormat="1" ht="25.5">
      <c r="A13" s="25" t="s">
        <v>46</v>
      </c>
      <c r="B13" s="26" t="s">
        <v>47</v>
      </c>
      <c r="M13" s="23"/>
    </row>
    <row r="14" spans="1:13" s="16" customFormat="1" ht="38.25">
      <c r="A14" s="25" t="s">
        <v>48</v>
      </c>
      <c r="B14" s="27" t="s">
        <v>69</v>
      </c>
      <c r="M14" s="23"/>
    </row>
    <row r="15" spans="1:13" s="16" customFormat="1" ht="12.75">
      <c r="A15" s="25" t="s">
        <v>49</v>
      </c>
      <c r="B15" s="28" t="s">
        <v>50</v>
      </c>
      <c r="M15" s="23"/>
    </row>
    <row r="16" spans="1:13">
      <c r="A16" s="14" t="s">
        <v>51</v>
      </c>
      <c r="B16" s="29">
        <v>46016</v>
      </c>
      <c r="M16" s="30"/>
    </row>
    <row r="17" spans="1:13">
      <c r="A17" s="14" t="s">
        <v>52</v>
      </c>
      <c r="B17" s="29"/>
      <c r="M17" s="31"/>
    </row>
    <row r="18" spans="1:13">
      <c r="A18" s="14" t="s">
        <v>53</v>
      </c>
      <c r="B18" s="18" t="s">
        <v>54</v>
      </c>
      <c r="M18" s="30"/>
    </row>
    <row r="19" spans="1:13">
      <c r="A19" s="14" t="s">
        <v>55</v>
      </c>
      <c r="B19" s="18" t="s">
        <v>56</v>
      </c>
      <c r="M19" s="31"/>
    </row>
    <row r="20" spans="1:13">
      <c r="A20" s="14" t="s">
        <v>57</v>
      </c>
      <c r="B20" s="32" t="s">
        <v>58</v>
      </c>
      <c r="M20" s="30"/>
    </row>
    <row r="21" spans="1:13">
      <c r="A21" s="14" t="s">
        <v>59</v>
      </c>
      <c r="B21" s="33" t="s">
        <v>60</v>
      </c>
      <c r="M21" s="31"/>
    </row>
    <row r="22" spans="1:13">
      <c r="A22" s="34"/>
      <c r="B22" s="35"/>
    </row>
    <row r="23" spans="1:13">
      <c r="M23" s="31"/>
    </row>
    <row r="24" spans="1:13">
      <c r="M24" s="30"/>
    </row>
    <row r="25" spans="1:13">
      <c r="M25" s="31"/>
    </row>
    <row r="26" spans="1:13">
      <c r="M26" s="30"/>
    </row>
  </sheetData>
  <hyperlinks>
    <hyperlink ref="B21" r:id="rId1"/>
    <hyperlink ref="B12" r:id="rId2"/>
    <hyperlink ref="B13" r:id="rId3" display="https://stat.gov.kz/upload/iblock/dbc/tpxrqtqwv5jdckwtbq2lgbckze5eerxl/Методика рус.doc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:B18"/>
  <sheetViews>
    <sheetView workbookViewId="0">
      <selection activeCell="B19" sqref="B19:B20"/>
    </sheetView>
  </sheetViews>
  <sheetFormatPr defaultRowHeight="12.75"/>
  <cols>
    <col min="1" max="1" width="4.42578125" style="37" customWidth="1"/>
    <col min="2" max="2" width="113.5703125" style="37" customWidth="1"/>
    <col min="3" max="16384" width="9.140625" style="37"/>
  </cols>
  <sheetData>
    <row r="2" spans="2:2">
      <c r="B2" s="38"/>
    </row>
    <row r="6" spans="2:2">
      <c r="B6" s="39" t="s">
        <v>61</v>
      </c>
    </row>
    <row r="7" spans="2:2">
      <c r="B7" s="39" t="s">
        <v>62</v>
      </c>
    </row>
    <row r="8" spans="2:2">
      <c r="B8" s="39" t="s">
        <v>63</v>
      </c>
    </row>
    <row r="9" spans="2:2">
      <c r="B9" s="39" t="s">
        <v>64</v>
      </c>
    </row>
    <row r="10" spans="2:2">
      <c r="B10" s="39" t="s">
        <v>65</v>
      </c>
    </row>
    <row r="11" spans="2:2">
      <c r="B11" s="39"/>
    </row>
    <row r="12" spans="2:2" ht="25.5">
      <c r="B12" s="40" t="s">
        <v>66</v>
      </c>
    </row>
    <row r="13" spans="2:2">
      <c r="B13" s="39"/>
    </row>
    <row r="14" spans="2:2">
      <c r="B14" s="39"/>
    </row>
    <row r="18" spans="2:2">
      <c r="B18" s="41" t="s">
        <v>67</v>
      </c>
    </row>
  </sheetData>
  <hyperlinks>
    <hyperlink ref="B21" r:id="rId1" display="ai.dosmukhambetova@aspire.gov.kz "/>
    <hyperlink ref="B13" r:id="rId2" display="https://stat.gov.kz/upload/iblock/97c/71dnlq2dk7vea7a6ofa2v6f1schhvxo0.rar "/>
    <hyperlink ref="B14" r:id="rId3" display="https://stat.gov.kz/api/iblock/element/336994/file/ru/ "/>
    <hyperlink ref="B15" r:id="rId4" display="https://taldau.stat.gov.kz/ru/Search/SearchByKeyWord?keyword= "/>
    <hyperlink ref="B12" r:id="rId5" display="https://stat.gov.kz/ru/classifiers/statistical/21/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J25"/>
  <sheetViews>
    <sheetView workbookViewId="0">
      <selection activeCell="D31" sqref="D31"/>
    </sheetView>
  </sheetViews>
  <sheetFormatPr defaultRowHeight="15"/>
  <cols>
    <col min="1" max="1" width="38.5703125" customWidth="1"/>
    <col min="2" max="9" width="17.28515625" customWidth="1"/>
    <col min="10" max="10" width="15.28515625" customWidth="1"/>
  </cols>
  <sheetData>
    <row r="2" spans="1:10">
      <c r="B2" s="63" t="s">
        <v>23</v>
      </c>
      <c r="C2" s="63"/>
      <c r="D2" s="63"/>
      <c r="E2" s="63"/>
      <c r="F2" s="63"/>
      <c r="G2" s="63"/>
      <c r="H2" s="63"/>
    </row>
    <row r="3" spans="1:10">
      <c r="J3" s="9" t="s">
        <v>22</v>
      </c>
    </row>
    <row r="4" spans="1:10">
      <c r="A4" s="6" t="s">
        <v>20</v>
      </c>
      <c r="B4" s="6">
        <v>2016</v>
      </c>
      <c r="C4" s="7">
        <v>2017</v>
      </c>
      <c r="D4" s="7">
        <v>2018</v>
      </c>
      <c r="E4" s="7">
        <v>2019</v>
      </c>
      <c r="F4" s="7">
        <v>2020</v>
      </c>
      <c r="G4" s="7">
        <v>2021</v>
      </c>
      <c r="H4" s="8">
        <v>2022</v>
      </c>
      <c r="I4" s="8">
        <v>2023</v>
      </c>
      <c r="J4" s="8">
        <v>2024</v>
      </c>
    </row>
    <row r="5" spans="1:10">
      <c r="A5" s="1" t="s">
        <v>0</v>
      </c>
      <c r="B5" s="10">
        <v>5804</v>
      </c>
      <c r="C5" s="10">
        <v>5189.8</v>
      </c>
      <c r="D5" s="10">
        <v>6771.9</v>
      </c>
      <c r="E5" s="10">
        <v>7383.7</v>
      </c>
      <c r="F5" s="10">
        <v>6615.8</v>
      </c>
      <c r="G5" s="10">
        <v>5266.8</v>
      </c>
      <c r="H5" s="10">
        <v>7291.8</v>
      </c>
      <c r="I5" s="10">
        <v>13226</v>
      </c>
      <c r="J5" s="11">
        <v>7442.5</v>
      </c>
    </row>
    <row r="6" spans="1:10" ht="23.25">
      <c r="A6" s="2" t="s">
        <v>1</v>
      </c>
      <c r="B6" s="10">
        <v>758133006.70000005</v>
      </c>
      <c r="C6" s="10">
        <v>1104576665.3</v>
      </c>
      <c r="D6" s="10">
        <v>1525588162.3</v>
      </c>
      <c r="E6" s="10">
        <v>1509566794</v>
      </c>
      <c r="F6" s="10">
        <v>697371813.5</v>
      </c>
      <c r="G6" s="10">
        <v>1333321391</v>
      </c>
      <c r="H6" s="10">
        <v>2265429100.8000002</v>
      </c>
      <c r="I6" s="10">
        <v>2011770312</v>
      </c>
      <c r="J6" s="11">
        <v>2023461133.5</v>
      </c>
    </row>
    <row r="7" spans="1:10">
      <c r="A7" s="2" t="s">
        <v>2</v>
      </c>
      <c r="B7" s="10">
        <v>35198665.799999997</v>
      </c>
      <c r="C7" s="10">
        <v>52278664.399999999</v>
      </c>
      <c r="D7" s="10">
        <v>43413491</v>
      </c>
      <c r="E7" s="10">
        <v>72351249.200000003</v>
      </c>
      <c r="F7" s="10">
        <v>126953354.3</v>
      </c>
      <c r="G7" s="10">
        <v>140555764</v>
      </c>
      <c r="H7" s="10">
        <v>319312098.80000001</v>
      </c>
      <c r="I7" s="10">
        <v>389570251</v>
      </c>
      <c r="J7" s="11">
        <v>407085260.60000002</v>
      </c>
    </row>
    <row r="8" spans="1:10" ht="23.25">
      <c r="A8" s="2" t="s">
        <v>3</v>
      </c>
      <c r="B8" s="10">
        <v>144408.29999999999</v>
      </c>
      <c r="C8" s="10">
        <v>134970.20000000001</v>
      </c>
      <c r="D8" s="10">
        <v>378964.5</v>
      </c>
      <c r="E8" s="10">
        <v>504291.3</v>
      </c>
      <c r="F8" s="10">
        <v>663052</v>
      </c>
      <c r="G8" s="10">
        <v>176959.4</v>
      </c>
      <c r="H8" s="10">
        <v>16168.5</v>
      </c>
      <c r="I8" s="10">
        <v>13903</v>
      </c>
      <c r="J8" s="11">
        <v>0.3</v>
      </c>
    </row>
    <row r="9" spans="1:10" ht="29.25" customHeight="1">
      <c r="A9" s="2" t="s">
        <v>4</v>
      </c>
      <c r="B9" s="10">
        <v>9.5</v>
      </c>
      <c r="C9" s="10">
        <v>0</v>
      </c>
      <c r="D9" s="10">
        <v>91</v>
      </c>
      <c r="E9" s="10">
        <v>-89.6</v>
      </c>
      <c r="F9" s="10">
        <v>698.4</v>
      </c>
      <c r="G9" s="10">
        <v>6.4</v>
      </c>
      <c r="H9" s="10">
        <v>111.6</v>
      </c>
      <c r="I9" s="10">
        <v>208</v>
      </c>
      <c r="J9" s="11">
        <v>116.2</v>
      </c>
    </row>
    <row r="10" spans="1:10">
      <c r="A10" s="1" t="s">
        <v>18</v>
      </c>
      <c r="B10" s="10">
        <v>1906839.5</v>
      </c>
      <c r="C10" s="10">
        <v>8359</v>
      </c>
      <c r="D10" s="10">
        <v>33812</v>
      </c>
      <c r="E10" s="10">
        <v>27267.8</v>
      </c>
      <c r="F10" s="10">
        <v>151873.29999999999</v>
      </c>
      <c r="G10" s="10">
        <v>53799</v>
      </c>
      <c r="H10" s="10">
        <v>242006.2</v>
      </c>
      <c r="I10" s="10">
        <v>7014</v>
      </c>
      <c r="J10" s="11">
        <v>2042.7</v>
      </c>
    </row>
    <row r="11" spans="1:10" ht="23.25">
      <c r="A11" s="1" t="s">
        <v>5</v>
      </c>
      <c r="B11" s="10">
        <v>40971182.899999999</v>
      </c>
      <c r="C11" s="10">
        <v>44835132.299999997</v>
      </c>
      <c r="D11" s="10">
        <v>48380539.600000001</v>
      </c>
      <c r="E11" s="10">
        <v>28668519.199999999</v>
      </c>
      <c r="F11" s="10">
        <v>7486967.7000000002</v>
      </c>
      <c r="G11" s="10">
        <v>22799467</v>
      </c>
      <c r="H11" s="10">
        <v>39451225.899999999</v>
      </c>
      <c r="I11" s="10">
        <v>31297182</v>
      </c>
      <c r="J11" s="11">
        <v>24980299.699999999</v>
      </c>
    </row>
    <row r="12" spans="1:10">
      <c r="A12" s="1" t="s">
        <v>6</v>
      </c>
      <c r="B12" s="10">
        <v>217292.6</v>
      </c>
      <c r="C12" s="10">
        <v>199195.3</v>
      </c>
      <c r="D12" s="10">
        <v>279488.2</v>
      </c>
      <c r="E12" s="10">
        <v>782254.1</v>
      </c>
      <c r="F12" s="10">
        <v>12884.6</v>
      </c>
      <c r="G12" s="10">
        <v>115616</v>
      </c>
      <c r="H12" s="10">
        <v>309149.8</v>
      </c>
      <c r="I12" s="10">
        <v>3361456</v>
      </c>
      <c r="J12" s="11">
        <v>-3147909.5</v>
      </c>
    </row>
    <row r="13" spans="1:10">
      <c r="A13" s="1" t="s">
        <v>7</v>
      </c>
      <c r="B13" s="10">
        <v>1585.7</v>
      </c>
      <c r="C13" s="10">
        <v>1373.7</v>
      </c>
      <c r="D13" s="10">
        <v>907.3</v>
      </c>
      <c r="E13" s="10">
        <v>2391.8000000000002</v>
      </c>
      <c r="F13" s="10">
        <v>650.4</v>
      </c>
      <c r="G13" s="10">
        <v>1435.4</v>
      </c>
      <c r="H13" s="10">
        <v>2009.5</v>
      </c>
      <c r="I13" s="10">
        <v>1172</v>
      </c>
      <c r="J13" s="11">
        <v>1185.5</v>
      </c>
    </row>
    <row r="14" spans="1:10">
      <c r="A14" s="1" t="s">
        <v>8</v>
      </c>
      <c r="B14" s="10">
        <v>1</v>
      </c>
      <c r="C14" s="10">
        <v>153.4</v>
      </c>
      <c r="D14" s="10">
        <v>10.199999999999999</v>
      </c>
      <c r="E14" s="10">
        <v>316.2</v>
      </c>
      <c r="F14" s="10">
        <v>283.7</v>
      </c>
      <c r="G14" s="10">
        <v>33.6</v>
      </c>
      <c r="H14" s="10">
        <v>1.8</v>
      </c>
      <c r="I14" s="10">
        <v>0</v>
      </c>
      <c r="J14" s="11">
        <v>0</v>
      </c>
    </row>
    <row r="15" spans="1:10">
      <c r="A15" s="1" t="s">
        <v>9</v>
      </c>
      <c r="B15" s="10">
        <v>74.400000000000006</v>
      </c>
      <c r="C15" s="10">
        <v>0.6</v>
      </c>
      <c r="D15" s="10">
        <v>5463.3</v>
      </c>
      <c r="E15" s="10">
        <v>438.6</v>
      </c>
      <c r="F15" s="10">
        <v>548.29999999999995</v>
      </c>
      <c r="G15" s="10">
        <v>523.29999999999995</v>
      </c>
      <c r="H15" s="10">
        <v>13886.4</v>
      </c>
      <c r="I15" s="10">
        <v>58</v>
      </c>
      <c r="J15" s="11">
        <v>0</v>
      </c>
    </row>
    <row r="16" spans="1:10">
      <c r="A16" s="1" t="s">
        <v>10</v>
      </c>
      <c r="B16" s="10">
        <v>22402.6</v>
      </c>
      <c r="C16" s="10">
        <v>21458.7</v>
      </c>
      <c r="D16" s="10">
        <v>24050.400000000001</v>
      </c>
      <c r="E16" s="10">
        <v>24240.6</v>
      </c>
      <c r="F16" s="10">
        <v>32075.3</v>
      </c>
      <c r="G16" s="10">
        <v>38899.599999999999</v>
      </c>
      <c r="H16" s="10">
        <v>53082.2</v>
      </c>
      <c r="I16" s="10">
        <v>25256</v>
      </c>
      <c r="J16" s="11">
        <v>27044.7</v>
      </c>
    </row>
    <row r="17" spans="1:10" ht="23.25">
      <c r="A17" s="1" t="s">
        <v>11</v>
      </c>
      <c r="B17" s="10">
        <v>12415406.800000001</v>
      </c>
      <c r="C17" s="10">
        <v>10887821.1</v>
      </c>
      <c r="D17" s="10">
        <v>35818154.899999999</v>
      </c>
      <c r="E17" s="10">
        <v>94300544.099999994</v>
      </c>
      <c r="F17" s="10">
        <v>48985133.100000001</v>
      </c>
      <c r="G17" s="10">
        <v>94878910.5</v>
      </c>
      <c r="H17" s="10">
        <v>114405540.40000001</v>
      </c>
      <c r="I17" s="10">
        <v>100988226</v>
      </c>
      <c r="J17" s="11">
        <v>69172748.700000003</v>
      </c>
    </row>
    <row r="18" spans="1:10" ht="23.25">
      <c r="A18" s="1" t="s">
        <v>12</v>
      </c>
      <c r="B18" s="10">
        <v>37934.5</v>
      </c>
      <c r="C18" s="10">
        <v>-344.1</v>
      </c>
      <c r="D18" s="10">
        <v>106394.3</v>
      </c>
      <c r="E18" s="10">
        <v>92243.8</v>
      </c>
      <c r="F18" s="10">
        <v>20870</v>
      </c>
      <c r="G18" s="10">
        <v>1493.9</v>
      </c>
      <c r="H18" s="10">
        <v>1523.9</v>
      </c>
      <c r="I18" s="10">
        <v>1093</v>
      </c>
      <c r="J18" s="11">
        <v>3462.3</v>
      </c>
    </row>
    <row r="19" spans="1:10" ht="23.25">
      <c r="A19" s="1" t="s">
        <v>13</v>
      </c>
      <c r="B19" s="10">
        <v>0</v>
      </c>
      <c r="C19" s="10">
        <v>14364.9</v>
      </c>
      <c r="D19" s="10">
        <v>164046.29999999999</v>
      </c>
      <c r="E19" s="10">
        <v>57181.1</v>
      </c>
      <c r="F19" s="10">
        <v>-32.299999999999997</v>
      </c>
      <c r="G19" s="10">
        <v>152</v>
      </c>
      <c r="H19" s="10">
        <v>-115</v>
      </c>
      <c r="I19" s="10">
        <v>0</v>
      </c>
      <c r="J19" s="11">
        <v>3.9</v>
      </c>
    </row>
    <row r="20" spans="1:10">
      <c r="A20" s="1" t="s">
        <v>14</v>
      </c>
      <c r="B20" s="10">
        <v>-500</v>
      </c>
      <c r="C20" s="10">
        <v>60</v>
      </c>
      <c r="D20" s="10">
        <v>243.4</v>
      </c>
      <c r="E20" s="10">
        <v>-20</v>
      </c>
      <c r="F20" s="10">
        <v>0.7</v>
      </c>
      <c r="G20" s="10">
        <v>132.80000000000001</v>
      </c>
      <c r="H20" s="10">
        <v>0</v>
      </c>
      <c r="I20" s="10">
        <v>0</v>
      </c>
      <c r="J20" s="11">
        <v>0</v>
      </c>
    </row>
    <row r="21" spans="1:10" ht="23.25">
      <c r="A21" s="1" t="s">
        <v>15</v>
      </c>
      <c r="B21" s="10">
        <v>0</v>
      </c>
      <c r="C21" s="10">
        <v>63.9</v>
      </c>
      <c r="D21" s="10">
        <v>-6</v>
      </c>
      <c r="E21" s="10">
        <v>0</v>
      </c>
      <c r="F21" s="10">
        <v>29.9</v>
      </c>
      <c r="G21" s="10">
        <v>0</v>
      </c>
      <c r="H21" s="10">
        <v>0</v>
      </c>
      <c r="I21" s="10">
        <v>125</v>
      </c>
      <c r="J21" s="11">
        <v>125</v>
      </c>
    </row>
    <row r="22" spans="1:10">
      <c r="A22" s="1" t="s">
        <v>16</v>
      </c>
      <c r="B22" s="10">
        <v>0.5</v>
      </c>
      <c r="C22" s="10">
        <v>43.1</v>
      </c>
      <c r="D22" s="10">
        <v>0</v>
      </c>
      <c r="E22" s="10">
        <v>1594</v>
      </c>
      <c r="F22" s="10">
        <v>226.2</v>
      </c>
      <c r="G22" s="10">
        <v>945.7</v>
      </c>
      <c r="H22" s="10">
        <v>1050.0999999999999</v>
      </c>
      <c r="I22" s="10">
        <v>0</v>
      </c>
      <c r="J22" s="11">
        <v>0</v>
      </c>
    </row>
    <row r="23" spans="1:10">
      <c r="A23" s="1" t="s">
        <v>17</v>
      </c>
      <c r="B23" s="10">
        <v>4506.6000000000004</v>
      </c>
      <c r="C23" s="10">
        <v>69702.100000000006</v>
      </c>
      <c r="D23" s="10">
        <v>31463.599999999999</v>
      </c>
      <c r="E23" s="10">
        <v>15872.1</v>
      </c>
      <c r="F23" s="10">
        <v>4911.8</v>
      </c>
      <c r="G23" s="10">
        <v>177170.2</v>
      </c>
      <c r="H23" s="10">
        <v>2810946.2</v>
      </c>
      <c r="I23" s="10">
        <v>17885</v>
      </c>
      <c r="J23" s="11">
        <v>57303.8</v>
      </c>
    </row>
    <row r="24" spans="1:10" ht="34.5">
      <c r="A24" s="1" t="s">
        <v>19</v>
      </c>
      <c r="B24" s="3">
        <v>-6255.8</v>
      </c>
      <c r="C24" s="3">
        <v>-3140.5</v>
      </c>
      <c r="D24" s="3">
        <v>297.89999999999998</v>
      </c>
      <c r="E24" s="3">
        <v>332.8</v>
      </c>
      <c r="F24" s="3">
        <v>115</v>
      </c>
      <c r="G24" s="3">
        <v>262.3</v>
      </c>
      <c r="H24" s="3">
        <v>394.6</v>
      </c>
      <c r="I24" s="3">
        <v>248.9</v>
      </c>
      <c r="J24" s="11">
        <v>50</v>
      </c>
    </row>
    <row r="25" spans="1:10">
      <c r="A25" s="4" t="s">
        <v>21</v>
      </c>
      <c r="B25" s="5">
        <f>SUM(B5:B24)</f>
        <v>849052365.60000002</v>
      </c>
      <c r="C25" s="5">
        <f t="shared" ref="C25:I25" si="0">SUM(C5:C24)</f>
        <v>1213029733.2</v>
      </c>
      <c r="D25" s="5">
        <f t="shared" si="0"/>
        <v>1654232346.0999999</v>
      </c>
      <c r="E25" s="5">
        <f t="shared" si="0"/>
        <v>1706402804.8</v>
      </c>
      <c r="F25" s="5">
        <f t="shared" si="0"/>
        <v>881692071.70000005</v>
      </c>
      <c r="G25" s="5">
        <f t="shared" si="0"/>
        <v>1592128228.9000001</v>
      </c>
      <c r="H25" s="5">
        <f t="shared" si="0"/>
        <v>2742055473.5</v>
      </c>
      <c r="I25" s="5">
        <f t="shared" si="0"/>
        <v>2537067615.9000001</v>
      </c>
      <c r="J25" s="5">
        <v>2521650309.9000001</v>
      </c>
    </row>
  </sheetData>
  <mergeCells count="1">
    <mergeCell ref="B2:H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ignoredErrors>
    <ignoredError sqref="B25:I2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2:J25"/>
  <sheetViews>
    <sheetView workbookViewId="0">
      <selection activeCell="J13" sqref="J13"/>
    </sheetView>
  </sheetViews>
  <sheetFormatPr defaultRowHeight="15"/>
  <cols>
    <col min="1" max="1" width="38.5703125" customWidth="1"/>
    <col min="2" max="9" width="17.28515625" customWidth="1"/>
    <col min="10" max="11" width="14.42578125" customWidth="1"/>
  </cols>
  <sheetData>
    <row r="2" spans="1:10">
      <c r="B2" s="63" t="s">
        <v>24</v>
      </c>
      <c r="C2" s="63"/>
      <c r="D2" s="63"/>
      <c r="E2" s="63"/>
      <c r="F2" s="63"/>
      <c r="G2" s="63"/>
      <c r="H2" s="63"/>
    </row>
    <row r="3" spans="1:10">
      <c r="I3" s="9"/>
      <c r="J3" s="9" t="s">
        <v>22</v>
      </c>
    </row>
    <row r="4" spans="1:10">
      <c r="A4" s="6" t="s">
        <v>20</v>
      </c>
      <c r="B4" s="6">
        <v>2016</v>
      </c>
      <c r="C4" s="7">
        <v>2017</v>
      </c>
      <c r="D4" s="7">
        <v>2018</v>
      </c>
      <c r="E4" s="7">
        <v>2019</v>
      </c>
      <c r="F4" s="7">
        <v>2020</v>
      </c>
      <c r="G4" s="7">
        <v>2021</v>
      </c>
      <c r="H4" s="8">
        <v>2022</v>
      </c>
      <c r="I4" s="8">
        <v>2023</v>
      </c>
      <c r="J4" s="8">
        <v>2024</v>
      </c>
    </row>
    <row r="5" spans="1:10">
      <c r="A5" s="1" t="s">
        <v>0</v>
      </c>
      <c r="B5" s="3">
        <v>1998974.1</v>
      </c>
      <c r="C5" s="3">
        <v>2654922.5</v>
      </c>
      <c r="D5" s="3">
        <v>3138690</v>
      </c>
      <c r="E5" s="3">
        <v>3522455.6</v>
      </c>
      <c r="F5" s="3">
        <v>3024214</v>
      </c>
      <c r="G5" s="3">
        <v>3426433.4</v>
      </c>
      <c r="H5" s="3">
        <v>4360620.9000000004</v>
      </c>
      <c r="I5" s="3">
        <v>3994036</v>
      </c>
      <c r="J5" s="11">
        <v>4876976.5</v>
      </c>
    </row>
    <row r="6" spans="1:10" ht="23.25">
      <c r="A6" s="2" t="s">
        <v>1</v>
      </c>
      <c r="B6" s="3">
        <v>834128.9</v>
      </c>
      <c r="C6" s="3">
        <v>1109239</v>
      </c>
      <c r="D6" s="3">
        <v>836826.7</v>
      </c>
      <c r="E6" s="3">
        <v>1000623.1</v>
      </c>
      <c r="F6" s="3">
        <v>970691.7</v>
      </c>
      <c r="G6" s="3">
        <v>1071006.8</v>
      </c>
      <c r="H6" s="3">
        <v>1190497.3999999999</v>
      </c>
      <c r="I6" s="3">
        <v>1468322</v>
      </c>
      <c r="J6" s="11">
        <v>1441101.3</v>
      </c>
    </row>
    <row r="7" spans="1:10">
      <c r="A7" s="2" t="s">
        <v>2</v>
      </c>
      <c r="B7" s="3">
        <v>1307521</v>
      </c>
      <c r="C7" s="3">
        <v>1459940.2</v>
      </c>
      <c r="D7" s="3">
        <v>1623275.2</v>
      </c>
      <c r="E7" s="3">
        <v>1728245.4</v>
      </c>
      <c r="F7" s="3">
        <v>1679507</v>
      </c>
      <c r="G7" s="3">
        <v>2039503</v>
      </c>
      <c r="H7" s="3">
        <v>2345816</v>
      </c>
      <c r="I7" s="3">
        <v>2775339</v>
      </c>
      <c r="J7" s="11">
        <v>3321747</v>
      </c>
    </row>
    <row r="8" spans="1:10" ht="23.25">
      <c r="A8" s="2" t="s">
        <v>3</v>
      </c>
      <c r="B8" s="3">
        <v>245262</v>
      </c>
      <c r="C8" s="3">
        <v>270616.90000000002</v>
      </c>
      <c r="D8" s="3">
        <v>287187.40000000002</v>
      </c>
      <c r="E8" s="3">
        <v>302262</v>
      </c>
      <c r="F8" s="3">
        <v>304982</v>
      </c>
      <c r="G8" s="3">
        <v>382589.3</v>
      </c>
      <c r="H8" s="3">
        <v>363295.2</v>
      </c>
      <c r="I8" s="3">
        <v>442588</v>
      </c>
      <c r="J8" s="11">
        <v>458952.7</v>
      </c>
    </row>
    <row r="9" spans="1:10" ht="34.5">
      <c r="A9" s="2" t="s">
        <v>4</v>
      </c>
      <c r="B9" s="3">
        <v>169518.2</v>
      </c>
      <c r="C9" s="3">
        <v>207367</v>
      </c>
      <c r="D9" s="3">
        <v>189171.5</v>
      </c>
      <c r="E9" s="3">
        <v>229857.5</v>
      </c>
      <c r="F9" s="3">
        <v>223741.9</v>
      </c>
      <c r="G9" s="3">
        <v>240178.3</v>
      </c>
      <c r="H9" s="3">
        <v>272259.3</v>
      </c>
      <c r="I9" s="3">
        <v>294935</v>
      </c>
      <c r="J9" s="11">
        <v>347859</v>
      </c>
    </row>
    <row r="10" spans="1:10">
      <c r="A10" s="1" t="s">
        <v>18</v>
      </c>
      <c r="B10" s="3">
        <v>1926276.1</v>
      </c>
      <c r="C10" s="3">
        <v>2051886.7</v>
      </c>
      <c r="D10" s="3">
        <v>2355266.7999999998</v>
      </c>
      <c r="E10" s="3">
        <v>2602241.5</v>
      </c>
      <c r="F10" s="3">
        <v>2395299.5</v>
      </c>
      <c r="G10" s="3">
        <v>2823736.4</v>
      </c>
      <c r="H10" s="3">
        <v>3163027.7</v>
      </c>
      <c r="I10" s="3">
        <v>3340272</v>
      </c>
      <c r="J10" s="11">
        <v>3988265.3</v>
      </c>
    </row>
    <row r="11" spans="1:10" ht="23.25">
      <c r="A11" s="1" t="s">
        <v>5</v>
      </c>
      <c r="B11" s="3">
        <v>5337418.2</v>
      </c>
      <c r="C11" s="3">
        <v>6583308.5999999996</v>
      </c>
      <c r="D11" s="3">
        <v>7304900</v>
      </c>
      <c r="E11" s="3">
        <v>7548482.5</v>
      </c>
      <c r="F11" s="3">
        <v>5593944.0999999996</v>
      </c>
      <c r="G11" s="3">
        <v>7349722.7999999998</v>
      </c>
      <c r="H11" s="3">
        <v>9253479.6999999993</v>
      </c>
      <c r="I11" s="3">
        <v>10343965</v>
      </c>
      <c r="J11" s="11">
        <v>12935707.6</v>
      </c>
    </row>
    <row r="12" spans="1:10">
      <c r="A12" s="1" t="s">
        <v>6</v>
      </c>
      <c r="B12" s="3">
        <v>4273014.4000000004</v>
      </c>
      <c r="C12" s="3">
        <v>5109907.0999999996</v>
      </c>
      <c r="D12" s="3">
        <v>5776022.7000000002</v>
      </c>
      <c r="E12" s="3">
        <v>6034587.7000000002</v>
      </c>
      <c r="F12" s="3">
        <v>5070833.5</v>
      </c>
      <c r="G12" s="3">
        <v>5886380.7000000002</v>
      </c>
      <c r="H12" s="3">
        <v>7834672</v>
      </c>
      <c r="I12" s="3">
        <v>10708817</v>
      </c>
      <c r="J12" s="11">
        <v>18393340.100000001</v>
      </c>
    </row>
    <row r="13" spans="1:10">
      <c r="A13" s="1" t="s">
        <v>7</v>
      </c>
      <c r="B13" s="3">
        <v>456784.4</v>
      </c>
      <c r="C13" s="3">
        <v>591670.80000000005</v>
      </c>
      <c r="D13" s="3">
        <v>722600</v>
      </c>
      <c r="E13" s="3">
        <v>817507.7</v>
      </c>
      <c r="F13" s="3">
        <v>598436.5</v>
      </c>
      <c r="G13" s="3">
        <v>828284.4</v>
      </c>
      <c r="H13" s="3">
        <v>1050340.8</v>
      </c>
      <c r="I13" s="3">
        <v>1063282</v>
      </c>
      <c r="J13" s="11">
        <v>1366764</v>
      </c>
    </row>
    <row r="14" spans="1:10">
      <c r="A14" s="1" t="s">
        <v>8</v>
      </c>
      <c r="B14" s="3">
        <v>202231.9</v>
      </c>
      <c r="C14" s="3">
        <v>249085.7</v>
      </c>
      <c r="D14" s="3">
        <v>276124.3</v>
      </c>
      <c r="E14" s="3">
        <v>299243</v>
      </c>
      <c r="F14" s="3">
        <v>271719.40000000002</v>
      </c>
      <c r="G14" s="3">
        <v>357706.5</v>
      </c>
      <c r="H14" s="3">
        <v>405239.2</v>
      </c>
      <c r="I14" s="3">
        <v>442567</v>
      </c>
      <c r="J14" s="11">
        <v>510393.9</v>
      </c>
    </row>
    <row r="15" spans="1:10">
      <c r="A15" s="1" t="s">
        <v>9</v>
      </c>
      <c r="B15" s="3">
        <v>189337.4</v>
      </c>
      <c r="C15" s="3">
        <v>195263</v>
      </c>
      <c r="D15" s="3">
        <v>215909.2</v>
      </c>
      <c r="E15" s="3">
        <v>213034.2</v>
      </c>
      <c r="F15" s="3">
        <v>206907.8</v>
      </c>
      <c r="G15" s="3">
        <v>251981.3</v>
      </c>
      <c r="H15" s="3">
        <v>254986.8</v>
      </c>
      <c r="I15" s="3">
        <v>344213</v>
      </c>
      <c r="J15" s="11">
        <v>227928</v>
      </c>
    </row>
    <row r="16" spans="1:10">
      <c r="A16" s="1" t="s">
        <v>10</v>
      </c>
      <c r="B16" s="3">
        <v>1809232.8</v>
      </c>
      <c r="C16" s="3">
        <v>2312486.4</v>
      </c>
      <c r="D16" s="3">
        <v>2630702.7999999998</v>
      </c>
      <c r="E16" s="3">
        <v>2895030.2</v>
      </c>
      <c r="F16" s="3">
        <v>1983083</v>
      </c>
      <c r="G16" s="3">
        <v>2398565.7000000002</v>
      </c>
      <c r="H16" s="3">
        <v>2994266.8</v>
      </c>
      <c r="I16" s="3">
        <v>3167863</v>
      </c>
      <c r="J16" s="11">
        <v>4000600.2</v>
      </c>
    </row>
    <row r="17" spans="1:10" ht="23.25">
      <c r="A17" s="1" t="s">
        <v>11</v>
      </c>
      <c r="B17" s="3">
        <v>718210.6</v>
      </c>
      <c r="C17" s="3">
        <v>858708.8</v>
      </c>
      <c r="D17" s="3">
        <v>798005.8</v>
      </c>
      <c r="E17" s="3">
        <v>833427.5</v>
      </c>
      <c r="F17" s="3">
        <v>775173.7</v>
      </c>
      <c r="G17" s="3">
        <v>1013447.3</v>
      </c>
      <c r="H17" s="3">
        <v>1029051.5</v>
      </c>
      <c r="I17" s="3">
        <v>1434636</v>
      </c>
      <c r="J17" s="11">
        <v>1324263.6000000001</v>
      </c>
    </row>
    <row r="18" spans="1:10" ht="23.25">
      <c r="A18" s="1" t="s">
        <v>12</v>
      </c>
      <c r="B18" s="3">
        <v>1304295.8</v>
      </c>
      <c r="C18" s="3">
        <v>1425078</v>
      </c>
      <c r="D18" s="3">
        <v>1717934.6</v>
      </c>
      <c r="E18" s="3">
        <v>1835815.7</v>
      </c>
      <c r="F18" s="3">
        <v>1559623</v>
      </c>
      <c r="G18" s="3">
        <v>1732795.9</v>
      </c>
      <c r="H18" s="3">
        <v>2056324.9</v>
      </c>
      <c r="I18" s="3">
        <v>3798124</v>
      </c>
      <c r="J18" s="11">
        <v>4467631.0999999996</v>
      </c>
    </row>
    <row r="19" spans="1:10" ht="23.25">
      <c r="A19" s="1" t="s">
        <v>13</v>
      </c>
      <c r="B19" s="3">
        <v>84559.7</v>
      </c>
      <c r="C19" s="3">
        <v>107019.8</v>
      </c>
      <c r="D19" s="3">
        <v>151870.79999999999</v>
      </c>
      <c r="E19" s="3">
        <v>144387.20000000001</v>
      </c>
      <c r="F19" s="3">
        <v>87349.6</v>
      </c>
      <c r="G19" s="3">
        <v>72141.100000000006</v>
      </c>
      <c r="H19" s="3">
        <v>67714.600000000006</v>
      </c>
      <c r="I19" s="3">
        <v>123601</v>
      </c>
      <c r="J19" s="11">
        <v>96672.4</v>
      </c>
    </row>
    <row r="20" spans="1:10">
      <c r="A20" s="1" t="s">
        <v>14</v>
      </c>
      <c r="B20" s="3">
        <v>161331.20000000001</v>
      </c>
      <c r="C20" s="3">
        <v>185389.9</v>
      </c>
      <c r="D20" s="3">
        <v>214509.8</v>
      </c>
      <c r="E20" s="3">
        <v>241712.5</v>
      </c>
      <c r="F20" s="3">
        <v>215445.2</v>
      </c>
      <c r="G20" s="3">
        <v>257725.5</v>
      </c>
      <c r="H20" s="3">
        <v>335396.09999999998</v>
      </c>
      <c r="I20" s="3">
        <v>396895</v>
      </c>
      <c r="J20" s="11">
        <v>504388.4</v>
      </c>
    </row>
    <row r="21" spans="1:10" ht="23.25">
      <c r="A21" s="1" t="s">
        <v>15</v>
      </c>
      <c r="B21" s="3">
        <v>121677.9</v>
      </c>
      <c r="C21" s="3">
        <v>157616.20000000001</v>
      </c>
      <c r="D21" s="3">
        <v>178544.5</v>
      </c>
      <c r="E21" s="3">
        <v>201362</v>
      </c>
      <c r="F21" s="3">
        <v>165652.1</v>
      </c>
      <c r="G21" s="3">
        <v>218429.6</v>
      </c>
      <c r="H21" s="3">
        <v>281970.3</v>
      </c>
      <c r="I21" s="3">
        <v>320540</v>
      </c>
      <c r="J21" s="11">
        <v>362957.6</v>
      </c>
    </row>
    <row r="22" spans="1:10">
      <c r="A22" s="1" t="s">
        <v>16</v>
      </c>
      <c r="B22" s="3">
        <v>165467.1</v>
      </c>
      <c r="C22" s="3">
        <v>192376.5</v>
      </c>
      <c r="D22" s="3">
        <v>234431.3</v>
      </c>
      <c r="E22" s="3">
        <v>249534.2</v>
      </c>
      <c r="F22" s="3">
        <v>216843</v>
      </c>
      <c r="G22" s="3">
        <v>252412.1</v>
      </c>
      <c r="H22" s="3">
        <v>304717.40000000002</v>
      </c>
      <c r="I22" s="3">
        <v>337153</v>
      </c>
      <c r="J22" s="11">
        <v>441454</v>
      </c>
    </row>
    <row r="23" spans="1:10">
      <c r="A23" s="1" t="s">
        <v>17</v>
      </c>
      <c r="B23" s="3">
        <v>1833861.1</v>
      </c>
      <c r="C23" s="3">
        <v>2344366.4</v>
      </c>
      <c r="D23" s="3">
        <v>2714845.3</v>
      </c>
      <c r="E23" s="3">
        <v>3108946.8</v>
      </c>
      <c r="F23" s="3">
        <v>2326441</v>
      </c>
      <c r="G23" s="3">
        <v>3110297.6000000001</v>
      </c>
      <c r="H23" s="3">
        <v>3758647.8</v>
      </c>
      <c r="I23" s="3">
        <v>4169026</v>
      </c>
      <c r="J23" s="11">
        <v>4846798.9000000004</v>
      </c>
    </row>
    <row r="24" spans="1:10" ht="34.5">
      <c r="A24" s="1" t="s">
        <v>19</v>
      </c>
      <c r="B24" s="3">
        <v>27355662</v>
      </c>
      <c r="C24" s="3">
        <v>36267761.600000001</v>
      </c>
      <c r="D24" s="3">
        <v>40693748.299999997</v>
      </c>
      <c r="E24" s="3">
        <v>44509921.200000003</v>
      </c>
      <c r="F24" s="3">
        <v>35769300.100000001</v>
      </c>
      <c r="G24" s="3">
        <v>43924997.399999999</v>
      </c>
      <c r="H24" s="3">
        <v>46438299.899999999</v>
      </c>
      <c r="I24" s="3">
        <v>54329617.700000003</v>
      </c>
      <c r="J24" s="11">
        <v>67894021.599999994</v>
      </c>
    </row>
    <row r="25" spans="1:10">
      <c r="A25" s="4" t="s">
        <v>21</v>
      </c>
      <c r="B25" s="5">
        <f>SUM(B5:B24)</f>
        <v>50494764.799999997</v>
      </c>
      <c r="C25" s="5">
        <f t="shared" ref="C25:I25" si="0">SUM(C5:C24)</f>
        <v>64334011.100000001</v>
      </c>
      <c r="D25" s="5">
        <f t="shared" si="0"/>
        <v>72060567</v>
      </c>
      <c r="E25" s="5">
        <f t="shared" si="0"/>
        <v>78318677.5</v>
      </c>
      <c r="F25" s="5">
        <f t="shared" si="0"/>
        <v>63439188.100000001</v>
      </c>
      <c r="G25" s="5">
        <f t="shared" si="0"/>
        <v>77638335.099999994</v>
      </c>
      <c r="H25" s="5">
        <f t="shared" si="0"/>
        <v>87760624.299999997</v>
      </c>
      <c r="I25" s="5">
        <f t="shared" si="0"/>
        <v>103295791.7</v>
      </c>
      <c r="J25" s="5">
        <v>131807823.2</v>
      </c>
    </row>
  </sheetData>
  <mergeCells count="1">
    <mergeCell ref="B2:H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J25"/>
  <sheetViews>
    <sheetView workbookViewId="0">
      <selection activeCell="J5" sqref="J5:J25"/>
    </sheetView>
  </sheetViews>
  <sheetFormatPr defaultRowHeight="15"/>
  <cols>
    <col min="1" max="1" width="38.5703125" customWidth="1"/>
    <col min="2" max="9" width="17.28515625" customWidth="1"/>
    <col min="10" max="10" width="14.5703125" customWidth="1"/>
  </cols>
  <sheetData>
    <row r="2" spans="1:10">
      <c r="B2" s="63" t="s">
        <v>25</v>
      </c>
      <c r="C2" s="63"/>
      <c r="D2" s="63"/>
      <c r="E2" s="63"/>
      <c r="F2" s="63"/>
      <c r="G2" s="63"/>
      <c r="H2" s="63"/>
    </row>
    <row r="3" spans="1:10">
      <c r="I3" s="9"/>
      <c r="J3" s="9" t="s">
        <v>22</v>
      </c>
    </row>
    <row r="4" spans="1:10">
      <c r="A4" s="6" t="s">
        <v>20</v>
      </c>
      <c r="B4" s="6">
        <v>2016</v>
      </c>
      <c r="C4" s="7">
        <v>2017</v>
      </c>
      <c r="D4" s="7">
        <v>2018</v>
      </c>
      <c r="E4" s="7">
        <v>2019</v>
      </c>
      <c r="F4" s="7">
        <v>2020</v>
      </c>
      <c r="G4" s="7">
        <v>2021</v>
      </c>
      <c r="H4" s="8">
        <v>2022</v>
      </c>
      <c r="I4" s="8">
        <v>2023</v>
      </c>
      <c r="J4" s="8">
        <v>2024</v>
      </c>
    </row>
    <row r="5" spans="1:10">
      <c r="A5" s="1" t="s">
        <v>0</v>
      </c>
      <c r="B5" s="3">
        <v>1648862.5</v>
      </c>
      <c r="C5" s="3">
        <v>1631440.7</v>
      </c>
      <c r="D5" s="3">
        <v>1729301.9</v>
      </c>
      <c r="E5" s="3">
        <v>1916829.9</v>
      </c>
      <c r="F5" s="3">
        <v>2023391.9</v>
      </c>
      <c r="G5" s="3">
        <v>2366925.7999999998</v>
      </c>
      <c r="H5" s="3">
        <v>2544301.9</v>
      </c>
      <c r="I5" s="3">
        <v>2552792</v>
      </c>
      <c r="J5" s="11">
        <v>3147008.2</v>
      </c>
    </row>
    <row r="6" spans="1:10" ht="23.25">
      <c r="A6" s="2" t="s">
        <v>1</v>
      </c>
      <c r="B6" s="3">
        <v>25005199.300000001</v>
      </c>
      <c r="C6" s="3">
        <v>28916041.699999999</v>
      </c>
      <c r="D6" s="3">
        <v>37019167.5</v>
      </c>
      <c r="E6" s="3">
        <v>42802707.899999999</v>
      </c>
      <c r="F6" s="3">
        <v>27489934.399999999</v>
      </c>
      <c r="G6" s="3">
        <v>46589792.100000001</v>
      </c>
      <c r="H6" s="3">
        <v>40817557.399999999</v>
      </c>
      <c r="I6" s="3">
        <v>40535334</v>
      </c>
      <c r="J6" s="11">
        <v>44806663.799999997</v>
      </c>
    </row>
    <row r="7" spans="1:10">
      <c r="A7" s="2" t="s">
        <v>2</v>
      </c>
      <c r="B7" s="10">
        <v>17534559.399999999</v>
      </c>
      <c r="C7" s="10">
        <v>18510532.100000001</v>
      </c>
      <c r="D7" s="10">
        <v>22136294.399999999</v>
      </c>
      <c r="E7" s="10">
        <v>26456533.899999999</v>
      </c>
      <c r="F7" s="10">
        <v>29877145.899999999</v>
      </c>
      <c r="G7" s="10">
        <v>30294594.600000001</v>
      </c>
      <c r="H7" s="10">
        <v>25903664.5</v>
      </c>
      <c r="I7" s="10">
        <v>27181362</v>
      </c>
      <c r="J7" s="11">
        <v>36869951.600000001</v>
      </c>
    </row>
    <row r="8" spans="1:10" ht="23.25">
      <c r="A8" s="2" t="s">
        <v>3</v>
      </c>
      <c r="B8" s="10">
        <v>8373499.2000000002</v>
      </c>
      <c r="C8" s="10">
        <v>10365409.9</v>
      </c>
      <c r="D8" s="10">
        <v>12198163.300000001</v>
      </c>
      <c r="E8" s="10">
        <v>13147245.800000001</v>
      </c>
      <c r="F8" s="10">
        <v>13439779.9</v>
      </c>
      <c r="G8" s="10">
        <v>15571981.9</v>
      </c>
      <c r="H8" s="10">
        <v>13272120.9</v>
      </c>
      <c r="I8" s="10">
        <v>13653848</v>
      </c>
      <c r="J8" s="11">
        <v>15642750.6</v>
      </c>
    </row>
    <row r="9" spans="1:10" ht="34.5">
      <c r="A9" s="2" t="s">
        <v>4</v>
      </c>
      <c r="B9" s="10">
        <v>1552052.7</v>
      </c>
      <c r="C9" s="10">
        <v>1496253</v>
      </c>
      <c r="D9" s="10">
        <v>1758215.9</v>
      </c>
      <c r="E9" s="10">
        <v>4045662.7</v>
      </c>
      <c r="F9" s="10">
        <v>2106585.2999999998</v>
      </c>
      <c r="G9" s="10">
        <v>1851647.1</v>
      </c>
      <c r="H9" s="10">
        <v>2131655.7999999998</v>
      </c>
      <c r="I9" s="10">
        <v>1875203</v>
      </c>
      <c r="J9" s="11">
        <v>2372035.2999999998</v>
      </c>
    </row>
    <row r="10" spans="1:10">
      <c r="A10" s="1" t="s">
        <v>18</v>
      </c>
      <c r="B10" s="10">
        <v>1584794</v>
      </c>
      <c r="C10" s="10">
        <v>1756717.7</v>
      </c>
      <c r="D10" s="10">
        <v>1592900.1</v>
      </c>
      <c r="E10" s="10">
        <v>2351596.4</v>
      </c>
      <c r="F10" s="10">
        <v>2094499.1</v>
      </c>
      <c r="G10" s="10">
        <v>2433868.5</v>
      </c>
      <c r="H10" s="10">
        <v>2073615.7</v>
      </c>
      <c r="I10" s="10">
        <v>1983476</v>
      </c>
      <c r="J10" s="11">
        <v>2043357.9</v>
      </c>
    </row>
    <row r="11" spans="1:10" ht="23.25">
      <c r="A11" s="1" t="s">
        <v>5</v>
      </c>
      <c r="B11" s="10">
        <v>611936.19999999995</v>
      </c>
      <c r="C11" s="10">
        <v>645761.9</v>
      </c>
      <c r="D11" s="10">
        <v>847618.5</v>
      </c>
      <c r="E11" s="10">
        <v>766375</v>
      </c>
      <c r="F11" s="10">
        <v>743933.8</v>
      </c>
      <c r="G11" s="10">
        <v>879272.1</v>
      </c>
      <c r="H11" s="10">
        <v>856220.6</v>
      </c>
      <c r="I11" s="10">
        <v>788207</v>
      </c>
      <c r="J11" s="11">
        <v>756426.1</v>
      </c>
    </row>
    <row r="12" spans="1:10">
      <c r="A12" s="1" t="s">
        <v>6</v>
      </c>
      <c r="B12" s="10">
        <v>2345748.7000000002</v>
      </c>
      <c r="C12" s="10">
        <v>3073814.1</v>
      </c>
      <c r="D12" s="10">
        <v>3080183.4</v>
      </c>
      <c r="E12" s="10">
        <v>3586607.4</v>
      </c>
      <c r="F12" s="10">
        <v>3409268.4</v>
      </c>
      <c r="G12" s="10">
        <v>4206343.0999999996</v>
      </c>
      <c r="H12" s="10">
        <v>4684150.2</v>
      </c>
      <c r="I12" s="10">
        <v>4863210</v>
      </c>
      <c r="J12" s="11">
        <v>5350971.3</v>
      </c>
    </row>
    <row r="13" spans="1:10">
      <c r="A13" s="1" t="s">
        <v>7</v>
      </c>
      <c r="B13" s="10">
        <v>51184.4</v>
      </c>
      <c r="C13" s="10">
        <v>48112.5</v>
      </c>
      <c r="D13" s="10">
        <v>64433.8</v>
      </c>
      <c r="E13" s="10">
        <v>75010.600000000006</v>
      </c>
      <c r="F13" s="10">
        <v>63177.4</v>
      </c>
      <c r="G13" s="10">
        <v>78405.600000000006</v>
      </c>
      <c r="H13" s="10">
        <v>97654.5</v>
      </c>
      <c r="I13" s="10">
        <v>65415</v>
      </c>
      <c r="J13" s="11">
        <v>68622</v>
      </c>
    </row>
    <row r="14" spans="1:10">
      <c r="A14" s="1" t="s">
        <v>8</v>
      </c>
      <c r="B14" s="10">
        <v>39558.6</v>
      </c>
      <c r="C14" s="10">
        <v>42015.7</v>
      </c>
      <c r="D14" s="10">
        <v>47063.8</v>
      </c>
      <c r="E14" s="10">
        <v>46924.800000000003</v>
      </c>
      <c r="F14" s="10">
        <v>58838.7</v>
      </c>
      <c r="G14" s="10">
        <v>66777.3</v>
      </c>
      <c r="H14" s="10">
        <v>56767</v>
      </c>
      <c r="I14" s="10">
        <v>54636</v>
      </c>
      <c r="J14" s="11">
        <v>47870.7</v>
      </c>
    </row>
    <row r="15" spans="1:10">
      <c r="A15" s="1" t="s">
        <v>9</v>
      </c>
      <c r="B15" s="10">
        <v>42182.2</v>
      </c>
      <c r="C15" s="10">
        <v>30759.4</v>
      </c>
      <c r="D15" s="10">
        <v>38836.6</v>
      </c>
      <c r="E15" s="10">
        <v>113965</v>
      </c>
      <c r="F15" s="10">
        <v>-17242.7</v>
      </c>
      <c r="G15" s="10">
        <v>211757.5</v>
      </c>
      <c r="H15" s="10">
        <v>66630.600000000006</v>
      </c>
      <c r="I15" s="10">
        <v>50953</v>
      </c>
      <c r="J15" s="11">
        <v>63421.4</v>
      </c>
    </row>
    <row r="16" spans="1:10">
      <c r="A16" s="1" t="s">
        <v>10</v>
      </c>
      <c r="B16" s="10">
        <v>185170.8</v>
      </c>
      <c r="C16" s="10">
        <v>433478.5</v>
      </c>
      <c r="D16" s="10">
        <v>230436.2</v>
      </c>
      <c r="E16" s="10">
        <v>233037.8</v>
      </c>
      <c r="F16" s="10">
        <v>271460.8</v>
      </c>
      <c r="G16" s="10">
        <v>230416.8</v>
      </c>
      <c r="H16" s="10">
        <v>250346.7</v>
      </c>
      <c r="I16" s="10">
        <v>276207</v>
      </c>
      <c r="J16" s="11">
        <v>263109.8</v>
      </c>
    </row>
    <row r="17" spans="1:10" ht="23.25">
      <c r="A17" s="1" t="s">
        <v>11</v>
      </c>
      <c r="B17" s="10">
        <v>4644167.0999999996</v>
      </c>
      <c r="C17" s="10">
        <v>2074541.4</v>
      </c>
      <c r="D17" s="10">
        <v>2644532.7999999998</v>
      </c>
      <c r="E17" s="10">
        <v>1271147.3999999999</v>
      </c>
      <c r="F17" s="10">
        <v>412007.9</v>
      </c>
      <c r="G17" s="10">
        <v>2049168.7</v>
      </c>
      <c r="H17" s="10">
        <v>1595806.8</v>
      </c>
      <c r="I17" s="10">
        <v>423608</v>
      </c>
      <c r="J17" s="11">
        <v>639601</v>
      </c>
    </row>
    <row r="18" spans="1:10" ht="23.25">
      <c r="A18" s="1" t="s">
        <v>12</v>
      </c>
      <c r="B18" s="10">
        <v>352835.5</v>
      </c>
      <c r="C18" s="10">
        <v>326023.40000000002</v>
      </c>
      <c r="D18" s="10">
        <v>255850.2</v>
      </c>
      <c r="E18" s="10">
        <v>317557</v>
      </c>
      <c r="F18" s="10">
        <v>337060.6</v>
      </c>
      <c r="G18" s="10">
        <v>491351.8</v>
      </c>
      <c r="H18" s="10">
        <v>467486.3</v>
      </c>
      <c r="I18" s="10">
        <v>282641</v>
      </c>
      <c r="J18" s="11">
        <v>260126.7</v>
      </c>
    </row>
    <row r="19" spans="1:10" ht="23.25">
      <c r="A19" s="1" t="s">
        <v>13</v>
      </c>
      <c r="B19" s="10">
        <v>1173986</v>
      </c>
      <c r="C19" s="10">
        <v>1116285.2</v>
      </c>
      <c r="D19" s="10">
        <v>1329938.1000000001</v>
      </c>
      <c r="E19" s="10">
        <v>1412317.3</v>
      </c>
      <c r="F19" s="10">
        <v>1403207.5</v>
      </c>
      <c r="G19" s="10">
        <v>1524618.4</v>
      </c>
      <c r="H19" s="10">
        <v>1538977.6</v>
      </c>
      <c r="I19" s="10">
        <v>1320134</v>
      </c>
      <c r="J19" s="11">
        <v>1349175.2</v>
      </c>
    </row>
    <row r="20" spans="1:10">
      <c r="A20" s="1" t="s">
        <v>14</v>
      </c>
      <c r="B20" s="10">
        <v>1305035</v>
      </c>
      <c r="C20" s="10">
        <v>1303783.5</v>
      </c>
      <c r="D20" s="10">
        <v>1389317.8</v>
      </c>
      <c r="E20" s="10">
        <v>1321003</v>
      </c>
      <c r="F20" s="10">
        <v>1229378</v>
      </c>
      <c r="G20" s="10">
        <v>1197323.1000000001</v>
      </c>
      <c r="H20" s="10">
        <v>1295662.2</v>
      </c>
      <c r="I20" s="10">
        <v>1230537</v>
      </c>
      <c r="J20" s="11">
        <v>1226140.8</v>
      </c>
    </row>
    <row r="21" spans="1:10" ht="23.25">
      <c r="A21" s="1" t="s">
        <v>15</v>
      </c>
      <c r="B21" s="10">
        <v>402856</v>
      </c>
      <c r="C21" s="10">
        <v>446208.3</v>
      </c>
      <c r="D21" s="10">
        <v>413072.7</v>
      </c>
      <c r="E21" s="10">
        <v>588145.80000000005</v>
      </c>
      <c r="F21" s="10">
        <v>303175.90000000002</v>
      </c>
      <c r="G21" s="10">
        <v>508057.5</v>
      </c>
      <c r="H21" s="10">
        <v>513064.8</v>
      </c>
      <c r="I21" s="10">
        <v>434697</v>
      </c>
      <c r="J21" s="11">
        <v>436234.2</v>
      </c>
    </row>
    <row r="22" spans="1:10">
      <c r="A22" s="1" t="s">
        <v>16</v>
      </c>
      <c r="B22" s="10">
        <v>134167.70000000001</v>
      </c>
      <c r="C22" s="10">
        <v>146860.79999999999</v>
      </c>
      <c r="D22" s="10">
        <v>150001.70000000001</v>
      </c>
      <c r="E22" s="10">
        <v>154687.5</v>
      </c>
      <c r="F22" s="10">
        <v>175651.5</v>
      </c>
      <c r="G22" s="10">
        <v>174905</v>
      </c>
      <c r="H22" s="10">
        <v>201503</v>
      </c>
      <c r="I22" s="10">
        <v>130274</v>
      </c>
      <c r="J22" s="11">
        <v>151654.9</v>
      </c>
    </row>
    <row r="23" spans="1:10">
      <c r="A23" s="1" t="s">
        <v>17</v>
      </c>
      <c r="B23" s="3">
        <v>216734.7</v>
      </c>
      <c r="C23" s="3">
        <v>162841.4</v>
      </c>
      <c r="D23" s="3">
        <v>196265.7</v>
      </c>
      <c r="E23" s="3">
        <v>195766.5</v>
      </c>
      <c r="F23" s="3">
        <v>165311.1</v>
      </c>
      <c r="G23" s="3">
        <v>195396.1</v>
      </c>
      <c r="H23" s="3">
        <v>226004.7</v>
      </c>
      <c r="I23" s="3">
        <v>227852</v>
      </c>
      <c r="J23" s="11">
        <v>166899.5</v>
      </c>
    </row>
    <row r="24" spans="1:10" ht="34.5">
      <c r="A24" s="1" t="s">
        <v>19</v>
      </c>
      <c r="B24" s="3">
        <v>11745.7</v>
      </c>
      <c r="C24" s="3">
        <v>1826.1</v>
      </c>
      <c r="D24" s="3">
        <v>3953.2</v>
      </c>
      <c r="E24" s="3">
        <v>6493.5</v>
      </c>
      <c r="F24" s="10">
        <v>6555.7</v>
      </c>
      <c r="G24" s="3">
        <v>11784.7</v>
      </c>
      <c r="H24" s="3">
        <v>11432.7</v>
      </c>
      <c r="I24" s="3">
        <v>13622</v>
      </c>
      <c r="J24" s="11">
        <v>10039.700000000001</v>
      </c>
    </row>
    <row r="25" spans="1:10">
      <c r="A25" s="4" t="s">
        <v>21</v>
      </c>
      <c r="B25" s="5">
        <f>SUM(B5:B24)</f>
        <v>67216275.700000003</v>
      </c>
      <c r="C25" s="5">
        <f t="shared" ref="C25:I25" si="0">SUM(C5:C24)</f>
        <v>72528707.299999997</v>
      </c>
      <c r="D25" s="5">
        <f t="shared" si="0"/>
        <v>87125547.599999994</v>
      </c>
      <c r="E25" s="5">
        <f t="shared" si="0"/>
        <v>100809615.2</v>
      </c>
      <c r="F25" s="5">
        <f t="shared" si="0"/>
        <v>85593121.099999994</v>
      </c>
      <c r="G25" s="5">
        <f t="shared" si="0"/>
        <v>110934387.7</v>
      </c>
      <c r="H25" s="5">
        <f t="shared" si="0"/>
        <v>98604623.900000006</v>
      </c>
      <c r="I25" s="5">
        <f t="shared" si="0"/>
        <v>97944008</v>
      </c>
      <c r="J25" s="5">
        <v>115672060.7</v>
      </c>
    </row>
  </sheetData>
  <mergeCells count="1">
    <mergeCell ref="B2:H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J25"/>
  <sheetViews>
    <sheetView workbookViewId="0">
      <selection activeCell="J5" sqref="J5:J25"/>
    </sheetView>
  </sheetViews>
  <sheetFormatPr defaultRowHeight="15"/>
  <cols>
    <col min="1" max="1" width="38.5703125" customWidth="1"/>
    <col min="2" max="10" width="17.28515625" customWidth="1"/>
  </cols>
  <sheetData>
    <row r="2" spans="1:10">
      <c r="B2" s="63" t="s">
        <v>26</v>
      </c>
      <c r="C2" s="63"/>
      <c r="D2" s="63"/>
      <c r="E2" s="63"/>
      <c r="F2" s="63"/>
      <c r="G2" s="63"/>
      <c r="H2" s="63"/>
    </row>
    <row r="3" spans="1:10">
      <c r="J3" s="9" t="s">
        <v>22</v>
      </c>
    </row>
    <row r="4" spans="1:10">
      <c r="A4" s="6" t="s">
        <v>20</v>
      </c>
      <c r="B4" s="6">
        <v>2016</v>
      </c>
      <c r="C4" s="7">
        <v>2017</v>
      </c>
      <c r="D4" s="7">
        <v>2018</v>
      </c>
      <c r="E4" s="7">
        <v>2019</v>
      </c>
      <c r="F4" s="7">
        <v>2020</v>
      </c>
      <c r="G4" s="7">
        <v>2021</v>
      </c>
      <c r="H4" s="8">
        <v>2022</v>
      </c>
      <c r="I4" s="8">
        <v>2023</v>
      </c>
      <c r="J4" s="8">
        <v>2024</v>
      </c>
    </row>
    <row r="5" spans="1:10">
      <c r="A5" s="1" t="s">
        <v>0</v>
      </c>
      <c r="B5" s="3">
        <v>5115352.5999999996</v>
      </c>
      <c r="C5" s="3">
        <v>5468821.2000000002</v>
      </c>
      <c r="D5" s="3">
        <v>5278584.9000000004</v>
      </c>
      <c r="E5" s="3">
        <v>5495067.4000000004</v>
      </c>
      <c r="F5" s="3">
        <v>5390286.7000000002</v>
      </c>
      <c r="G5" s="3">
        <v>5759857.7999999998</v>
      </c>
      <c r="H5" s="3">
        <v>6398999.2999999998</v>
      </c>
      <c r="I5" s="3">
        <v>6760068</v>
      </c>
      <c r="J5" s="3">
        <v>6348601.2999999998</v>
      </c>
    </row>
    <row r="6" spans="1:10" ht="23.25">
      <c r="A6" s="2" t="s">
        <v>1</v>
      </c>
      <c r="B6" s="10">
        <v>106157272.5</v>
      </c>
      <c r="C6" s="10">
        <v>148251060.5</v>
      </c>
      <c r="D6" s="10">
        <v>167213194.30000001</v>
      </c>
      <c r="E6" s="10">
        <v>236639680.90000001</v>
      </c>
      <c r="F6" s="10">
        <v>202473202.19999999</v>
      </c>
      <c r="G6" s="10">
        <v>258630926.5</v>
      </c>
      <c r="H6" s="10">
        <v>362956068.30000001</v>
      </c>
      <c r="I6" s="10">
        <v>529083130</v>
      </c>
      <c r="J6" s="10">
        <v>654722397.5</v>
      </c>
    </row>
    <row r="7" spans="1:10">
      <c r="A7" s="2" t="s">
        <v>2</v>
      </c>
      <c r="B7" s="10">
        <v>57677473</v>
      </c>
      <c r="C7" s="10">
        <v>115945101.8</v>
      </c>
      <c r="D7" s="10">
        <v>144565339.30000001</v>
      </c>
      <c r="E7" s="10">
        <v>135587334.80000001</v>
      </c>
      <c r="F7" s="10">
        <v>132849576.5</v>
      </c>
      <c r="G7" s="10">
        <v>197586195.19999999</v>
      </c>
      <c r="H7" s="10">
        <v>191997235</v>
      </c>
      <c r="I7" s="10">
        <v>201710178</v>
      </c>
      <c r="J7" s="10">
        <v>284451232.69999999</v>
      </c>
    </row>
    <row r="8" spans="1:10" ht="23.25">
      <c r="A8" s="2" t="s">
        <v>3</v>
      </c>
      <c r="B8" s="10">
        <v>2538722.5</v>
      </c>
      <c r="C8" s="10">
        <v>2944415.8</v>
      </c>
      <c r="D8" s="10">
        <v>3196386.9</v>
      </c>
      <c r="E8" s="10">
        <v>3165853.4</v>
      </c>
      <c r="F8" s="10">
        <v>3078197.9</v>
      </c>
      <c r="G8" s="10">
        <v>3239511.7</v>
      </c>
      <c r="H8" s="10">
        <v>8051390.5</v>
      </c>
      <c r="I8" s="10">
        <v>3654101</v>
      </c>
      <c r="J8" s="10">
        <v>4050169.5</v>
      </c>
    </row>
    <row r="9" spans="1:10" ht="34.5">
      <c r="A9" s="2" t="s">
        <v>4</v>
      </c>
      <c r="B9" s="10">
        <v>1204297.6000000001</v>
      </c>
      <c r="C9" s="10">
        <v>1361928</v>
      </c>
      <c r="D9" s="10">
        <v>1327611.8</v>
      </c>
      <c r="E9" s="10">
        <v>1493796</v>
      </c>
      <c r="F9" s="10">
        <v>1577741.2</v>
      </c>
      <c r="G9" s="10">
        <v>1977130.2</v>
      </c>
      <c r="H9" s="10">
        <v>2661833.2000000002</v>
      </c>
      <c r="I9" s="10">
        <v>2767541</v>
      </c>
      <c r="J9" s="10">
        <v>3062567.6</v>
      </c>
    </row>
    <row r="10" spans="1:10">
      <c r="A10" s="1" t="s">
        <v>18</v>
      </c>
      <c r="B10" s="10">
        <v>1118544.1000000001</v>
      </c>
      <c r="C10" s="10">
        <v>1886245.5</v>
      </c>
      <c r="D10" s="10">
        <v>1832909.1</v>
      </c>
      <c r="E10" s="10">
        <v>1844374.6</v>
      </c>
      <c r="F10" s="10">
        <v>2008913.1</v>
      </c>
      <c r="G10" s="10">
        <v>2526328.2999999998</v>
      </c>
      <c r="H10" s="10">
        <v>1760622.2</v>
      </c>
      <c r="I10" s="10">
        <v>2142327</v>
      </c>
      <c r="J10" s="10">
        <v>2624070.9</v>
      </c>
    </row>
    <row r="11" spans="1:10" ht="23.25">
      <c r="A11" s="1" t="s">
        <v>5</v>
      </c>
      <c r="B11" s="10">
        <v>1326275.2</v>
      </c>
      <c r="C11" s="10">
        <v>1696783.1</v>
      </c>
      <c r="D11" s="10">
        <v>1463244.9</v>
      </c>
      <c r="E11" s="10">
        <v>1738736.6</v>
      </c>
      <c r="F11" s="10">
        <v>1129038.6000000001</v>
      </c>
      <c r="G11" s="10">
        <v>3115922</v>
      </c>
      <c r="H11" s="10">
        <v>854624.6</v>
      </c>
      <c r="I11" s="10">
        <v>2869058</v>
      </c>
      <c r="J11" s="10">
        <v>4048322.8</v>
      </c>
    </row>
    <row r="12" spans="1:10">
      <c r="A12" s="1" t="s">
        <v>6</v>
      </c>
      <c r="B12" s="10">
        <v>1400000.8</v>
      </c>
      <c r="C12" s="10">
        <v>1697882.4</v>
      </c>
      <c r="D12" s="10">
        <v>1892641.7</v>
      </c>
      <c r="E12" s="10">
        <v>1717528.4</v>
      </c>
      <c r="F12" s="10">
        <v>1726989</v>
      </c>
      <c r="G12" s="10">
        <v>1614554.9</v>
      </c>
      <c r="H12" s="10">
        <v>2020641.1</v>
      </c>
      <c r="I12" s="10">
        <v>1760050</v>
      </c>
      <c r="J12" s="10">
        <v>1950983.4</v>
      </c>
    </row>
    <row r="13" spans="1:10">
      <c r="A13" s="1" t="s">
        <v>7</v>
      </c>
      <c r="B13" s="10">
        <v>61470.7</v>
      </c>
      <c r="C13" s="10">
        <v>66137.7</v>
      </c>
      <c r="D13" s="10">
        <v>88423</v>
      </c>
      <c r="E13" s="10">
        <v>115553.9</v>
      </c>
      <c r="F13" s="10">
        <v>83637.600000000006</v>
      </c>
      <c r="G13" s="10">
        <v>111554.8</v>
      </c>
      <c r="H13" s="10">
        <v>136832.9</v>
      </c>
      <c r="I13" s="10">
        <v>137050</v>
      </c>
      <c r="J13" s="10">
        <v>204064.9</v>
      </c>
    </row>
    <row r="14" spans="1:10">
      <c r="A14" s="1" t="s">
        <v>8</v>
      </c>
      <c r="B14" s="10">
        <v>76653.100000000006</v>
      </c>
      <c r="C14" s="10">
        <v>85214.5</v>
      </c>
      <c r="D14" s="10">
        <v>75315.8</v>
      </c>
      <c r="E14" s="10">
        <v>87889.2</v>
      </c>
      <c r="F14" s="10">
        <v>95431.7</v>
      </c>
      <c r="G14" s="10">
        <v>1338067.2</v>
      </c>
      <c r="H14" s="10">
        <v>473623.3</v>
      </c>
      <c r="I14" s="10">
        <v>124164</v>
      </c>
      <c r="J14" s="10">
        <v>106589.8</v>
      </c>
    </row>
    <row r="15" spans="1:10">
      <c r="A15" s="1" t="s">
        <v>9</v>
      </c>
      <c r="B15" s="10">
        <v>295776.8</v>
      </c>
      <c r="C15" s="10">
        <v>344072.1</v>
      </c>
      <c r="D15" s="10">
        <v>376929</v>
      </c>
      <c r="E15" s="10">
        <v>449274</v>
      </c>
      <c r="F15" s="10">
        <v>815728.7</v>
      </c>
      <c r="G15" s="10">
        <v>5332614.5999999996</v>
      </c>
      <c r="H15" s="10">
        <v>399794.3</v>
      </c>
      <c r="I15" s="10">
        <v>392653</v>
      </c>
      <c r="J15" s="10">
        <v>243654.6</v>
      </c>
    </row>
    <row r="16" spans="1:10">
      <c r="A16" s="1" t="s">
        <v>10</v>
      </c>
      <c r="B16" s="10">
        <v>634070.80000000005</v>
      </c>
      <c r="C16" s="10">
        <v>820787.7</v>
      </c>
      <c r="D16" s="10">
        <v>739766.6</v>
      </c>
      <c r="E16" s="10">
        <v>800876.6</v>
      </c>
      <c r="F16" s="10">
        <v>910925.5</v>
      </c>
      <c r="G16" s="10">
        <v>959631.2</v>
      </c>
      <c r="H16" s="10">
        <v>1034508.7</v>
      </c>
      <c r="I16" s="10">
        <v>1191683</v>
      </c>
      <c r="J16" s="10">
        <v>1285970.6000000001</v>
      </c>
    </row>
    <row r="17" spans="1:10" ht="23.25">
      <c r="A17" s="1" t="s">
        <v>11</v>
      </c>
      <c r="B17" s="10">
        <v>1802146.4</v>
      </c>
      <c r="C17" s="10">
        <v>1116467.3999999999</v>
      </c>
      <c r="D17" s="10">
        <v>3971149.5</v>
      </c>
      <c r="E17" s="10">
        <v>2111799.5</v>
      </c>
      <c r="F17" s="10">
        <v>3365000.1</v>
      </c>
      <c r="G17" s="10">
        <v>2029771.7</v>
      </c>
      <c r="H17" s="10">
        <v>3203833.2</v>
      </c>
      <c r="I17" s="10">
        <v>6122891</v>
      </c>
      <c r="J17" s="10">
        <v>7078405.5</v>
      </c>
    </row>
    <row r="18" spans="1:10" ht="23.25">
      <c r="A18" s="1" t="s">
        <v>12</v>
      </c>
      <c r="B18" s="10">
        <v>1269008.6000000001</v>
      </c>
      <c r="C18" s="10">
        <v>1111549.3999999999</v>
      </c>
      <c r="D18" s="10">
        <v>1277462</v>
      </c>
      <c r="E18" s="10">
        <v>1429186.1</v>
      </c>
      <c r="F18" s="10">
        <v>1848145.6</v>
      </c>
      <c r="G18" s="10">
        <v>1401537.6</v>
      </c>
      <c r="H18" s="10">
        <v>1579367</v>
      </c>
      <c r="I18" s="10">
        <v>3620744</v>
      </c>
      <c r="J18" s="10">
        <v>1463070.9</v>
      </c>
    </row>
    <row r="19" spans="1:10" ht="23.25">
      <c r="A19" s="1" t="s">
        <v>13</v>
      </c>
      <c r="B19" s="10">
        <v>422446.5</v>
      </c>
      <c r="C19" s="10">
        <v>365786.1</v>
      </c>
      <c r="D19" s="10">
        <v>510116.2</v>
      </c>
      <c r="E19" s="10">
        <v>536406.1</v>
      </c>
      <c r="F19" s="10">
        <v>619029.69999999995</v>
      </c>
      <c r="G19" s="10">
        <v>727082.6</v>
      </c>
      <c r="H19" s="10">
        <v>717726.7</v>
      </c>
      <c r="I19" s="10">
        <v>2246781</v>
      </c>
      <c r="J19" s="10">
        <v>1799188.7</v>
      </c>
    </row>
    <row r="20" spans="1:10">
      <c r="A20" s="1" t="s">
        <v>14</v>
      </c>
      <c r="B20" s="10">
        <v>80352.100000000006</v>
      </c>
      <c r="C20" s="10">
        <v>116104.7</v>
      </c>
      <c r="D20" s="10">
        <v>112372.6</v>
      </c>
      <c r="E20" s="10">
        <v>125924.7</v>
      </c>
      <c r="F20" s="10">
        <v>110047.7</v>
      </c>
      <c r="G20" s="10">
        <v>150565.70000000001</v>
      </c>
      <c r="H20" s="10">
        <v>246563.6</v>
      </c>
      <c r="I20" s="10">
        <v>245573</v>
      </c>
      <c r="J20" s="10">
        <v>264466.90000000002</v>
      </c>
    </row>
    <row r="21" spans="1:10" ht="23.25">
      <c r="A21" s="1" t="s">
        <v>15</v>
      </c>
      <c r="B21" s="10">
        <v>80403.3</v>
      </c>
      <c r="C21" s="10">
        <v>71732.2</v>
      </c>
      <c r="D21" s="10">
        <v>65987.7</v>
      </c>
      <c r="E21" s="10">
        <v>84997.7</v>
      </c>
      <c r="F21" s="10">
        <v>72677.399999999994</v>
      </c>
      <c r="G21" s="10">
        <v>71253.7</v>
      </c>
      <c r="H21" s="10">
        <v>77954.399999999994</v>
      </c>
      <c r="I21" s="10">
        <v>84887</v>
      </c>
      <c r="J21" s="10">
        <v>86974.9</v>
      </c>
    </row>
    <row r="22" spans="1:10">
      <c r="A22" s="1" t="s">
        <v>16</v>
      </c>
      <c r="B22" s="10">
        <v>101233.2</v>
      </c>
      <c r="C22" s="10">
        <v>248258</v>
      </c>
      <c r="D22" s="10">
        <v>201357.6</v>
      </c>
      <c r="E22" s="10">
        <v>148615.5</v>
      </c>
      <c r="F22" s="10">
        <v>155644.20000000001</v>
      </c>
      <c r="G22" s="10">
        <v>321557.40000000002</v>
      </c>
      <c r="H22" s="10">
        <v>766257.8</v>
      </c>
      <c r="I22" s="10">
        <v>517613</v>
      </c>
      <c r="J22" s="10">
        <v>573689.80000000005</v>
      </c>
    </row>
    <row r="23" spans="1:10">
      <c r="A23" s="1" t="s">
        <v>17</v>
      </c>
      <c r="B23" s="3">
        <v>680869.9</v>
      </c>
      <c r="C23" s="3">
        <v>623132.80000000005</v>
      </c>
      <c r="D23" s="3">
        <v>513260.4</v>
      </c>
      <c r="E23" s="3">
        <v>380621.5</v>
      </c>
      <c r="F23" s="3">
        <v>421645.5</v>
      </c>
      <c r="G23" s="3">
        <v>518323.8</v>
      </c>
      <c r="H23" s="3">
        <v>911740.8</v>
      </c>
      <c r="I23" s="3">
        <v>577011</v>
      </c>
      <c r="J23" s="3">
        <v>523844.9</v>
      </c>
    </row>
    <row r="24" spans="1:10" ht="34.5">
      <c r="A24" s="1" t="s">
        <v>19</v>
      </c>
      <c r="B24" s="3">
        <v>326710.40000000002</v>
      </c>
      <c r="C24" s="3">
        <v>391377.8</v>
      </c>
      <c r="D24" s="3">
        <v>433614.1</v>
      </c>
      <c r="E24" s="3">
        <v>461810.3</v>
      </c>
      <c r="F24" s="3">
        <v>455983</v>
      </c>
      <c r="G24" s="3">
        <v>478545.4</v>
      </c>
      <c r="H24" s="3">
        <v>371797.2</v>
      </c>
      <c r="I24" s="3">
        <v>567491.5</v>
      </c>
      <c r="J24" s="3">
        <v>280453.7</v>
      </c>
    </row>
    <row r="25" spans="1:10">
      <c r="A25" s="4" t="s">
        <v>21</v>
      </c>
      <c r="B25" s="5">
        <f>SUM(B5:B24)</f>
        <v>182369080.09999999</v>
      </c>
      <c r="C25" s="5">
        <f t="shared" ref="C25:I25" si="0">SUM(C5:C24)</f>
        <v>284612858.69999999</v>
      </c>
      <c r="D25" s="5">
        <f t="shared" si="0"/>
        <v>335135667.39999998</v>
      </c>
      <c r="E25" s="5">
        <f t="shared" si="0"/>
        <v>394415327.19999999</v>
      </c>
      <c r="F25" s="5">
        <f t="shared" si="0"/>
        <v>359187841.89999998</v>
      </c>
      <c r="G25" s="5">
        <f t="shared" si="0"/>
        <v>487890932.30000001</v>
      </c>
      <c r="H25" s="5">
        <f t="shared" si="0"/>
        <v>586621414.10000002</v>
      </c>
      <c r="I25" s="5">
        <f t="shared" si="0"/>
        <v>766574994.5</v>
      </c>
      <c r="J25" s="5">
        <v>975168720.89999998</v>
      </c>
    </row>
  </sheetData>
  <mergeCells count="1">
    <mergeCell ref="B2:H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K25"/>
  <sheetViews>
    <sheetView workbookViewId="0">
      <selection activeCell="I31" sqref="I31"/>
    </sheetView>
  </sheetViews>
  <sheetFormatPr defaultRowHeight="15"/>
  <cols>
    <col min="1" max="1" width="38.5703125" customWidth="1"/>
    <col min="2" max="10" width="17.28515625" customWidth="1"/>
    <col min="11" max="11" width="10.85546875" customWidth="1"/>
  </cols>
  <sheetData>
    <row r="2" spans="1:11">
      <c r="B2" s="63" t="s">
        <v>27</v>
      </c>
      <c r="C2" s="63"/>
      <c r="D2" s="63"/>
      <c r="E2" s="63"/>
      <c r="F2" s="63"/>
      <c r="G2" s="63"/>
      <c r="H2" s="63"/>
    </row>
    <row r="3" spans="1:11">
      <c r="I3" s="9"/>
      <c r="J3" s="9" t="s">
        <v>22</v>
      </c>
    </row>
    <row r="4" spans="1:11">
      <c r="A4" s="6" t="s">
        <v>20</v>
      </c>
      <c r="B4" s="6">
        <v>2016</v>
      </c>
      <c r="C4" s="7">
        <v>2017</v>
      </c>
      <c r="D4" s="7">
        <v>2018</v>
      </c>
      <c r="E4" s="7">
        <v>2019</v>
      </c>
      <c r="F4" s="7">
        <v>2020</v>
      </c>
      <c r="G4" s="7">
        <v>2021</v>
      </c>
      <c r="H4" s="8">
        <v>2022</v>
      </c>
      <c r="I4" s="8">
        <v>2023</v>
      </c>
      <c r="J4" s="8">
        <v>2024</v>
      </c>
    </row>
    <row r="5" spans="1:11">
      <c r="A5" s="1" t="s">
        <v>0</v>
      </c>
      <c r="B5" s="3">
        <v>8768993.1999999993</v>
      </c>
      <c r="C5" s="3">
        <v>9760374.1999999993</v>
      </c>
      <c r="D5" s="3">
        <v>10153348.699999999</v>
      </c>
      <c r="E5" s="3">
        <v>10941736.6</v>
      </c>
      <c r="F5" s="3">
        <v>10444508.4</v>
      </c>
      <c r="G5" s="3">
        <v>11558483.800000001</v>
      </c>
      <c r="H5" s="3">
        <v>13311213.9</v>
      </c>
      <c r="I5" s="3">
        <v>13320122</v>
      </c>
      <c r="J5" s="11">
        <v>14380028.5</v>
      </c>
      <c r="K5" s="42">
        <f>J5/$J$25%</f>
        <v>0.4</v>
      </c>
    </row>
    <row r="6" spans="1:11" ht="23.25">
      <c r="A6" s="2" t="s">
        <v>1</v>
      </c>
      <c r="B6" s="3">
        <v>890129607.39999998</v>
      </c>
      <c r="C6" s="3">
        <v>1282853006.5</v>
      </c>
      <c r="D6" s="3">
        <v>1730657350.8</v>
      </c>
      <c r="E6" s="3">
        <v>1790009805.9000001</v>
      </c>
      <c r="F6" s="3">
        <v>928305641.79999995</v>
      </c>
      <c r="G6" s="3">
        <v>1639613116.4000001</v>
      </c>
      <c r="H6" s="3">
        <v>2670393223.9000001</v>
      </c>
      <c r="I6" s="3">
        <v>2582857098</v>
      </c>
      <c r="J6" s="11">
        <v>2724431296.0999999</v>
      </c>
      <c r="K6" s="42">
        <f t="shared" ref="K6:K24" si="0">J6/$J$25%</f>
        <v>72.8</v>
      </c>
    </row>
    <row r="7" spans="1:11">
      <c r="A7" s="2" t="s">
        <v>2</v>
      </c>
      <c r="B7" s="3">
        <v>111718219.2</v>
      </c>
      <c r="C7" s="3">
        <v>188194238.5</v>
      </c>
      <c r="D7" s="3">
        <v>211738399.90000001</v>
      </c>
      <c r="E7" s="3">
        <v>236123363.30000001</v>
      </c>
      <c r="F7" s="3">
        <v>291359583.69999999</v>
      </c>
      <c r="G7" s="3">
        <v>370476056.80000001</v>
      </c>
      <c r="H7" s="3">
        <v>539558814.29999995</v>
      </c>
      <c r="I7" s="3">
        <v>621237130</v>
      </c>
      <c r="J7" s="11">
        <v>731728191.89999998</v>
      </c>
      <c r="K7" s="42">
        <f t="shared" si="0"/>
        <v>19.5</v>
      </c>
    </row>
    <row r="8" spans="1:11" ht="23.25">
      <c r="A8" s="2" t="s">
        <v>3</v>
      </c>
      <c r="B8" s="3">
        <v>11301892</v>
      </c>
      <c r="C8" s="3">
        <v>13715412.800000001</v>
      </c>
      <c r="D8" s="3">
        <v>16060702.1</v>
      </c>
      <c r="E8" s="3">
        <v>17119652.5</v>
      </c>
      <c r="F8" s="3">
        <v>17486011.800000001</v>
      </c>
      <c r="G8" s="3">
        <v>19371042.300000001</v>
      </c>
      <c r="H8" s="3">
        <v>21702975.100000001</v>
      </c>
      <c r="I8" s="3">
        <v>17764440</v>
      </c>
      <c r="J8" s="11">
        <v>20151873.100000001</v>
      </c>
      <c r="K8" s="42">
        <f t="shared" si="0"/>
        <v>0.5</v>
      </c>
    </row>
    <row r="9" spans="1:11" ht="34.5">
      <c r="A9" s="2" t="s">
        <v>4</v>
      </c>
      <c r="B9" s="3">
        <v>2925878</v>
      </c>
      <c r="C9" s="3">
        <v>3065548</v>
      </c>
      <c r="D9" s="3">
        <v>3275090.2</v>
      </c>
      <c r="E9" s="3">
        <v>5769226.5999999996</v>
      </c>
      <c r="F9" s="3">
        <v>3908766.8</v>
      </c>
      <c r="G9" s="3">
        <v>4068962</v>
      </c>
      <c r="H9" s="3">
        <v>5065859.9000000004</v>
      </c>
      <c r="I9" s="3">
        <v>4937887</v>
      </c>
      <c r="J9" s="11">
        <v>5782578.0999999996</v>
      </c>
      <c r="K9" s="42">
        <f t="shared" si="0"/>
        <v>0.2</v>
      </c>
    </row>
    <row r="10" spans="1:11">
      <c r="A10" s="1" t="s">
        <v>18</v>
      </c>
      <c r="B10" s="3">
        <v>6536453.7000000002</v>
      </c>
      <c r="C10" s="3">
        <v>5703208.9000000004</v>
      </c>
      <c r="D10" s="3">
        <v>5814888</v>
      </c>
      <c r="E10" s="3">
        <v>6825480.2999999998</v>
      </c>
      <c r="F10" s="3">
        <v>6650585</v>
      </c>
      <c r="G10" s="3">
        <v>7837732.2000000002</v>
      </c>
      <c r="H10" s="3">
        <v>7239271.7999999998</v>
      </c>
      <c r="I10" s="3">
        <v>7473089</v>
      </c>
      <c r="J10" s="11">
        <v>8657736.8000000007</v>
      </c>
      <c r="K10" s="42">
        <f t="shared" si="0"/>
        <v>0.2</v>
      </c>
    </row>
    <row r="11" spans="1:11" ht="23.25">
      <c r="A11" s="1" t="s">
        <v>5</v>
      </c>
      <c r="B11" s="3">
        <v>48246812.5</v>
      </c>
      <c r="C11" s="3">
        <v>53760985.899999999</v>
      </c>
      <c r="D11" s="3">
        <v>57996303</v>
      </c>
      <c r="E11" s="3">
        <v>38722113.299999997</v>
      </c>
      <c r="F11" s="3">
        <v>14953884.199999999</v>
      </c>
      <c r="G11" s="3">
        <v>34144383.899999999</v>
      </c>
      <c r="H11" s="3">
        <v>50415550.799999997</v>
      </c>
      <c r="I11" s="3">
        <v>45298412</v>
      </c>
      <c r="J11" s="11">
        <v>42720756.200000003</v>
      </c>
      <c r="K11" s="42">
        <f t="shared" si="0"/>
        <v>1.1000000000000001</v>
      </c>
    </row>
    <row r="12" spans="1:11">
      <c r="A12" s="1" t="s">
        <v>6</v>
      </c>
      <c r="B12" s="3">
        <v>8236056.5</v>
      </c>
      <c r="C12" s="3">
        <v>10080798.9</v>
      </c>
      <c r="D12" s="3">
        <v>11028336</v>
      </c>
      <c r="E12" s="3">
        <v>12120977.6</v>
      </c>
      <c r="F12" s="3">
        <v>10219975.5</v>
      </c>
      <c r="G12" s="3">
        <v>11822894.699999999</v>
      </c>
      <c r="H12" s="3">
        <v>14848613.1</v>
      </c>
      <c r="I12" s="3">
        <v>20693533</v>
      </c>
      <c r="J12" s="11">
        <v>22547385.300000001</v>
      </c>
      <c r="K12" s="42">
        <f t="shared" si="0"/>
        <v>0.6</v>
      </c>
    </row>
    <row r="13" spans="1:11">
      <c r="A13" s="1" t="s">
        <v>7</v>
      </c>
      <c r="B13" s="3">
        <v>571025.19999999995</v>
      </c>
      <c r="C13" s="3">
        <v>707294.7</v>
      </c>
      <c r="D13" s="3">
        <v>876364.1</v>
      </c>
      <c r="E13" s="3">
        <v>1010464</v>
      </c>
      <c r="F13" s="3">
        <v>745901.9</v>
      </c>
      <c r="G13" s="3">
        <v>1019680.2</v>
      </c>
      <c r="H13" s="3">
        <v>1286837.7</v>
      </c>
      <c r="I13" s="3">
        <v>1266919</v>
      </c>
      <c r="J13" s="11">
        <v>1640636.4</v>
      </c>
      <c r="K13" s="42">
        <f t="shared" si="0"/>
        <v>0</v>
      </c>
    </row>
    <row r="14" spans="1:11">
      <c r="A14" s="1" t="s">
        <v>8</v>
      </c>
      <c r="B14" s="3">
        <v>318444.59999999998</v>
      </c>
      <c r="C14" s="3">
        <v>376469.3</v>
      </c>
      <c r="D14" s="3">
        <v>398514.1</v>
      </c>
      <c r="E14" s="3">
        <v>434373.2</v>
      </c>
      <c r="F14" s="3">
        <v>426273.5</v>
      </c>
      <c r="G14" s="3">
        <v>1762584.6</v>
      </c>
      <c r="H14" s="3">
        <v>935631.3</v>
      </c>
      <c r="I14" s="3">
        <v>621367</v>
      </c>
      <c r="J14" s="11">
        <v>664854.4</v>
      </c>
      <c r="K14" s="42">
        <f t="shared" si="0"/>
        <v>0</v>
      </c>
    </row>
    <row r="15" spans="1:11">
      <c r="A15" s="1" t="s">
        <v>9</v>
      </c>
      <c r="B15" s="3">
        <v>527370.80000000005</v>
      </c>
      <c r="C15" s="3">
        <v>570095.1</v>
      </c>
      <c r="D15" s="3">
        <v>637138.1</v>
      </c>
      <c r="E15" s="3">
        <v>776711.8</v>
      </c>
      <c r="F15" s="3">
        <v>1005942.1</v>
      </c>
      <c r="G15" s="3">
        <v>5796876.7000000002</v>
      </c>
      <c r="H15" s="3">
        <v>735298.1</v>
      </c>
      <c r="I15" s="3">
        <v>787877</v>
      </c>
      <c r="J15" s="11">
        <v>535004</v>
      </c>
      <c r="K15" s="42">
        <f t="shared" si="0"/>
        <v>0</v>
      </c>
    </row>
    <row r="16" spans="1:11">
      <c r="A16" s="1" t="s">
        <v>10</v>
      </c>
      <c r="B16" s="3">
        <v>2650877</v>
      </c>
      <c r="C16" s="3">
        <v>3588211.3</v>
      </c>
      <c r="D16" s="3">
        <v>3624956</v>
      </c>
      <c r="E16" s="3">
        <v>3953185.2</v>
      </c>
      <c r="F16" s="3">
        <v>3197544.6</v>
      </c>
      <c r="G16" s="3">
        <v>3627513.3</v>
      </c>
      <c r="H16" s="3">
        <v>4332204.4000000004</v>
      </c>
      <c r="I16" s="3">
        <v>4661009</v>
      </c>
      <c r="J16" s="11">
        <v>5576725.2999999998</v>
      </c>
      <c r="K16" s="42">
        <f t="shared" si="0"/>
        <v>0.1</v>
      </c>
    </row>
    <row r="17" spans="1:11" ht="23.25">
      <c r="A17" s="1" t="s">
        <v>11</v>
      </c>
      <c r="B17" s="3">
        <v>19579930.899999999</v>
      </c>
      <c r="C17" s="3">
        <v>14937538.699999999</v>
      </c>
      <c r="D17" s="3">
        <v>43231843</v>
      </c>
      <c r="E17" s="3">
        <v>98516918.5</v>
      </c>
      <c r="F17" s="3">
        <v>53537314.799999997</v>
      </c>
      <c r="G17" s="3">
        <v>99971298.200000003</v>
      </c>
      <c r="H17" s="3">
        <v>120234231.90000001</v>
      </c>
      <c r="I17" s="3">
        <v>108969361</v>
      </c>
      <c r="J17" s="11">
        <v>78215018.799999997</v>
      </c>
      <c r="K17" s="42">
        <f t="shared" si="0"/>
        <v>2.1</v>
      </c>
    </row>
    <row r="18" spans="1:11" ht="23.25">
      <c r="A18" s="1" t="s">
        <v>12</v>
      </c>
      <c r="B18" s="3">
        <v>2964074.4</v>
      </c>
      <c r="C18" s="3">
        <v>2862306.7</v>
      </c>
      <c r="D18" s="3">
        <v>3357641.1</v>
      </c>
      <c r="E18" s="3">
        <v>3674802.6</v>
      </c>
      <c r="F18" s="3">
        <v>3765699.2</v>
      </c>
      <c r="G18" s="3">
        <v>3627179.2</v>
      </c>
      <c r="H18" s="3">
        <v>4104702.1</v>
      </c>
      <c r="I18" s="3">
        <v>7702602</v>
      </c>
      <c r="J18" s="11">
        <v>6194291</v>
      </c>
      <c r="K18" s="42">
        <f t="shared" si="0"/>
        <v>0.2</v>
      </c>
    </row>
    <row r="19" spans="1:11" ht="23.25">
      <c r="A19" s="1" t="s">
        <v>13</v>
      </c>
      <c r="B19" s="3">
        <v>1680992.2</v>
      </c>
      <c r="C19" s="3">
        <v>1603456</v>
      </c>
      <c r="D19" s="3">
        <v>2155971.4</v>
      </c>
      <c r="E19" s="3">
        <v>2150291.7000000002</v>
      </c>
      <c r="F19" s="3">
        <v>2109554.5</v>
      </c>
      <c r="G19" s="3">
        <v>2323994.1</v>
      </c>
      <c r="H19" s="3">
        <v>2324303.9</v>
      </c>
      <c r="I19" s="3">
        <v>3690516</v>
      </c>
      <c r="J19" s="11">
        <v>3245040.2</v>
      </c>
      <c r="K19" s="42">
        <f t="shared" si="0"/>
        <v>0.1</v>
      </c>
    </row>
    <row r="20" spans="1:11">
      <c r="A20" s="1" t="s">
        <v>14</v>
      </c>
      <c r="B20" s="3">
        <v>1546218.3</v>
      </c>
      <c r="C20" s="3">
        <v>1605338.1</v>
      </c>
      <c r="D20" s="3">
        <v>1716443.6</v>
      </c>
      <c r="E20" s="3">
        <v>1688620.2</v>
      </c>
      <c r="F20" s="3">
        <v>1554871.6</v>
      </c>
      <c r="G20" s="3">
        <v>1605747.1</v>
      </c>
      <c r="H20" s="3">
        <v>1877621.9</v>
      </c>
      <c r="I20" s="3">
        <v>1873005</v>
      </c>
      <c r="J20" s="11">
        <v>1994996.1</v>
      </c>
      <c r="K20" s="42">
        <f t="shared" si="0"/>
        <v>0.1</v>
      </c>
    </row>
    <row r="21" spans="1:11" ht="23.25">
      <c r="A21" s="1" t="s">
        <v>15</v>
      </c>
      <c r="B21" s="3">
        <v>604937.19999999995</v>
      </c>
      <c r="C21" s="3">
        <v>675620.6</v>
      </c>
      <c r="D21" s="3">
        <v>657598.9</v>
      </c>
      <c r="E21" s="3">
        <v>874505.5</v>
      </c>
      <c r="F21" s="3">
        <v>541535.30000000005</v>
      </c>
      <c r="G21" s="3">
        <v>797740.8</v>
      </c>
      <c r="H21" s="3">
        <v>872989.5</v>
      </c>
      <c r="I21" s="3">
        <v>840249</v>
      </c>
      <c r="J21" s="11">
        <v>886291.7</v>
      </c>
      <c r="K21" s="42">
        <f t="shared" si="0"/>
        <v>0</v>
      </c>
    </row>
    <row r="22" spans="1:11">
      <c r="A22" s="1" t="s">
        <v>16</v>
      </c>
      <c r="B22" s="3">
        <v>400868.5</v>
      </c>
      <c r="C22" s="3">
        <v>587538.4</v>
      </c>
      <c r="D22" s="3">
        <v>585790.6</v>
      </c>
      <c r="E22" s="3">
        <v>554431.19999999995</v>
      </c>
      <c r="F22" s="3">
        <v>548364.9</v>
      </c>
      <c r="G22" s="3">
        <v>749820.2</v>
      </c>
      <c r="H22" s="3">
        <v>1273528.3</v>
      </c>
      <c r="I22" s="3">
        <v>985040</v>
      </c>
      <c r="J22" s="11">
        <v>1166798.7</v>
      </c>
      <c r="K22" s="42">
        <f t="shared" si="0"/>
        <v>0</v>
      </c>
    </row>
    <row r="23" spans="1:11">
      <c r="A23" s="1" t="s">
        <v>17</v>
      </c>
      <c r="B23" s="3">
        <v>2735972.3</v>
      </c>
      <c r="C23" s="3">
        <v>3200042.7</v>
      </c>
      <c r="D23" s="3">
        <v>3455835</v>
      </c>
      <c r="E23" s="3">
        <v>3701206.9</v>
      </c>
      <c r="F23" s="3">
        <v>2918309.4</v>
      </c>
      <c r="G23" s="3">
        <v>4001187.7</v>
      </c>
      <c r="H23" s="3">
        <v>7707339.5</v>
      </c>
      <c r="I23" s="3">
        <v>4991774</v>
      </c>
      <c r="J23" s="11">
        <v>5594847.0999999996</v>
      </c>
      <c r="K23" s="42">
        <f t="shared" si="0"/>
        <v>0.1</v>
      </c>
    </row>
    <row r="24" spans="1:11" ht="34.5">
      <c r="A24" s="1" t="s">
        <v>19</v>
      </c>
      <c r="B24" s="3">
        <v>27687862.300000001</v>
      </c>
      <c r="C24" s="3">
        <v>36657825</v>
      </c>
      <c r="D24" s="3">
        <v>41131613.5</v>
      </c>
      <c r="E24" s="3">
        <v>44978557.799999997</v>
      </c>
      <c r="F24" s="3">
        <v>36231953.799999997</v>
      </c>
      <c r="G24" s="3">
        <v>44415589.799999997</v>
      </c>
      <c r="H24" s="3">
        <v>46821924.399999999</v>
      </c>
      <c r="I24" s="3">
        <v>54910980.100000001</v>
      </c>
      <c r="J24" s="12">
        <v>68184565</v>
      </c>
      <c r="K24" s="42">
        <f t="shared" si="0"/>
        <v>1.8</v>
      </c>
    </row>
    <row r="25" spans="1:11">
      <c r="A25" s="4" t="s">
        <v>21</v>
      </c>
      <c r="B25" s="5">
        <f>SUM(B5:B24)</f>
        <v>1149132486.2</v>
      </c>
      <c r="C25" s="5">
        <f t="shared" ref="C25:I25" si="1">SUM(C5:C24)</f>
        <v>1634505310.3</v>
      </c>
      <c r="D25" s="5">
        <f t="shared" si="1"/>
        <v>2148554128.0999999</v>
      </c>
      <c r="E25" s="5">
        <f t="shared" si="1"/>
        <v>2279946424.6999998</v>
      </c>
      <c r="F25" s="5">
        <f t="shared" si="1"/>
        <v>1389912222.8</v>
      </c>
      <c r="G25" s="5">
        <f t="shared" si="1"/>
        <v>2268591884</v>
      </c>
      <c r="H25" s="5">
        <f t="shared" si="1"/>
        <v>3515042135.8000002</v>
      </c>
      <c r="I25" s="5">
        <f t="shared" si="1"/>
        <v>3504882410.0999999</v>
      </c>
      <c r="J25" s="5">
        <v>3744298914.6999998</v>
      </c>
    </row>
  </sheetData>
  <mergeCells count="1">
    <mergeCell ref="B2:H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L63"/>
  <sheetViews>
    <sheetView tabSelected="1" workbookViewId="0">
      <selection activeCell="N5" sqref="N5"/>
    </sheetView>
  </sheetViews>
  <sheetFormatPr defaultRowHeight="15"/>
  <cols>
    <col min="1" max="1" width="35.7109375" customWidth="1"/>
    <col min="2" max="6" width="12.85546875" customWidth="1"/>
    <col min="7" max="7" width="11.42578125" bestFit="1" customWidth="1"/>
    <col min="10" max="10" width="12.5703125" customWidth="1"/>
    <col min="11" max="11" width="39" customWidth="1"/>
  </cols>
  <sheetData>
    <row r="2" spans="1:12">
      <c r="F2" s="9" t="s">
        <v>22</v>
      </c>
    </row>
    <row r="3" spans="1:12" ht="46.5" customHeight="1">
      <c r="A3" s="43" t="s">
        <v>20</v>
      </c>
      <c r="B3" s="43" t="s">
        <v>70</v>
      </c>
      <c r="C3" s="43" t="s">
        <v>71</v>
      </c>
      <c r="D3" s="43" t="s">
        <v>72</v>
      </c>
      <c r="E3" s="43" t="s">
        <v>73</v>
      </c>
      <c r="F3" s="43" t="s">
        <v>74</v>
      </c>
      <c r="G3" s="43" t="s">
        <v>75</v>
      </c>
      <c r="K3" s="47" t="s">
        <v>85</v>
      </c>
    </row>
    <row r="4" spans="1:12">
      <c r="A4" s="1" t="s">
        <v>0</v>
      </c>
      <c r="B4" s="11">
        <v>7442.5</v>
      </c>
      <c r="C4" s="11">
        <v>4876976.5</v>
      </c>
      <c r="D4" s="11">
        <v>3147008.2</v>
      </c>
      <c r="E4" s="11">
        <v>6348601.2999999998</v>
      </c>
      <c r="F4" s="11">
        <v>14380028.5</v>
      </c>
      <c r="G4" s="11">
        <f>SUM(B4:E4)-F4</f>
        <v>0</v>
      </c>
      <c r="H4" s="42">
        <f>F4/$F$24%</f>
        <v>0.4</v>
      </c>
    </row>
    <row r="5" spans="1:12" ht="23.25">
      <c r="A5" s="2" t="s">
        <v>1</v>
      </c>
      <c r="B5" s="11">
        <v>2023461133.5</v>
      </c>
      <c r="C5" s="11">
        <v>1441101.3</v>
      </c>
      <c r="D5" s="11">
        <v>44806663.799999997</v>
      </c>
      <c r="E5" s="11">
        <v>654722397.5</v>
      </c>
      <c r="F5" s="11">
        <v>2724431296.0999999</v>
      </c>
      <c r="G5" s="11">
        <f t="shared" ref="G5:G24" si="0">SUM(B5:E5)-F5</f>
        <v>0</v>
      </c>
      <c r="H5" s="45">
        <f t="shared" ref="H5:H24" si="1">F5/$F$24%</f>
        <v>72.8</v>
      </c>
      <c r="K5" s="60" t="s">
        <v>1</v>
      </c>
      <c r="L5" s="61">
        <v>72.8</v>
      </c>
    </row>
    <row r="6" spans="1:12">
      <c r="A6" s="2" t="s">
        <v>2</v>
      </c>
      <c r="B6" s="11">
        <v>407085260.60000002</v>
      </c>
      <c r="C6" s="11">
        <v>3321747</v>
      </c>
      <c r="D6" s="11">
        <v>36869951.600000001</v>
      </c>
      <c r="E6" s="11">
        <v>284451232.69999999</v>
      </c>
      <c r="F6" s="11">
        <v>731728191.89999998</v>
      </c>
      <c r="G6" s="11">
        <f t="shared" si="0"/>
        <v>0</v>
      </c>
      <c r="H6" s="45">
        <f t="shared" si="1"/>
        <v>19.5</v>
      </c>
      <c r="K6" s="60" t="s">
        <v>2</v>
      </c>
      <c r="L6" s="61">
        <v>19.5</v>
      </c>
    </row>
    <row r="7" spans="1:12" ht="34.5">
      <c r="A7" s="2" t="s">
        <v>3</v>
      </c>
      <c r="B7" s="11">
        <v>0.3</v>
      </c>
      <c r="C7" s="11">
        <v>458952.7</v>
      </c>
      <c r="D7" s="11">
        <v>15642750.6</v>
      </c>
      <c r="E7" s="11">
        <v>4050169.5</v>
      </c>
      <c r="F7" s="11">
        <v>20151873.100000001</v>
      </c>
      <c r="G7" s="11">
        <f t="shared" si="0"/>
        <v>0</v>
      </c>
      <c r="H7" s="42">
        <f t="shared" si="1"/>
        <v>0.5</v>
      </c>
      <c r="K7" s="62" t="s">
        <v>11</v>
      </c>
      <c r="L7" s="61">
        <v>2.1</v>
      </c>
    </row>
    <row r="8" spans="1:12" ht="34.5">
      <c r="A8" s="2" t="s">
        <v>4</v>
      </c>
      <c r="B8" s="11">
        <v>116.2</v>
      </c>
      <c r="C8" s="11">
        <v>347859</v>
      </c>
      <c r="D8" s="11">
        <v>2372035.2999999998</v>
      </c>
      <c r="E8" s="11">
        <v>3062567.6</v>
      </c>
      <c r="F8" s="11">
        <v>5782578.0999999996</v>
      </c>
      <c r="G8" s="11">
        <f t="shared" si="0"/>
        <v>0</v>
      </c>
      <c r="H8" s="42">
        <f t="shared" si="1"/>
        <v>0.2</v>
      </c>
      <c r="K8" s="62" t="s">
        <v>5</v>
      </c>
      <c r="L8" s="61">
        <v>1.1000000000000001</v>
      </c>
    </row>
    <row r="9" spans="1:12">
      <c r="A9" s="1" t="s">
        <v>18</v>
      </c>
      <c r="B9" s="11">
        <v>2042.7</v>
      </c>
      <c r="C9" s="11">
        <v>3988265.3</v>
      </c>
      <c r="D9" s="11">
        <v>2043357.9</v>
      </c>
      <c r="E9" s="11">
        <v>2624070.9</v>
      </c>
      <c r="F9" s="11">
        <v>8657736.8000000007</v>
      </c>
      <c r="G9" s="11">
        <f t="shared" si="0"/>
        <v>0</v>
      </c>
      <c r="H9" s="42">
        <f t="shared" si="1"/>
        <v>0.2</v>
      </c>
      <c r="K9" s="60" t="s">
        <v>77</v>
      </c>
      <c r="L9" s="61">
        <v>4.5</v>
      </c>
    </row>
    <row r="10" spans="1:12" ht="23.25">
      <c r="A10" s="1" t="s">
        <v>78</v>
      </c>
      <c r="B10" s="11">
        <v>24980299.699999999</v>
      </c>
      <c r="C10" s="11">
        <v>12935707.6</v>
      </c>
      <c r="D10" s="11">
        <v>756426.1</v>
      </c>
      <c r="E10" s="11">
        <v>4048322.8</v>
      </c>
      <c r="F10" s="11">
        <v>42720756.200000003</v>
      </c>
      <c r="G10" s="11">
        <f t="shared" si="0"/>
        <v>0</v>
      </c>
      <c r="H10" s="45">
        <f t="shared" si="1"/>
        <v>1.1000000000000001</v>
      </c>
    </row>
    <row r="11" spans="1:12">
      <c r="A11" s="1" t="s">
        <v>6</v>
      </c>
      <c r="B11" s="11">
        <v>-3147909.5</v>
      </c>
      <c r="C11" s="11">
        <v>18393340.100000001</v>
      </c>
      <c r="D11" s="11">
        <v>5350971.3</v>
      </c>
      <c r="E11" s="11">
        <v>1950983.4</v>
      </c>
      <c r="F11" s="11">
        <v>22547385.300000001</v>
      </c>
      <c r="G11" s="11">
        <f t="shared" si="0"/>
        <v>0</v>
      </c>
      <c r="H11" s="42">
        <f t="shared" si="1"/>
        <v>0.6</v>
      </c>
    </row>
    <row r="12" spans="1:12" ht="23.25">
      <c r="A12" s="1" t="s">
        <v>7</v>
      </c>
      <c r="B12" s="11">
        <v>1185.5</v>
      </c>
      <c r="C12" s="11">
        <v>1366764</v>
      </c>
      <c r="D12" s="11">
        <v>68622</v>
      </c>
      <c r="E12" s="11">
        <v>204064.9</v>
      </c>
      <c r="F12" s="11">
        <v>1640636.4</v>
      </c>
      <c r="G12" s="11">
        <f t="shared" si="0"/>
        <v>0</v>
      </c>
      <c r="H12" s="42">
        <f t="shared" si="1"/>
        <v>0</v>
      </c>
    </row>
    <row r="13" spans="1:12">
      <c r="A13" s="1" t="s">
        <v>8</v>
      </c>
      <c r="B13" s="11">
        <v>0</v>
      </c>
      <c r="C13" s="11">
        <v>510393.9</v>
      </c>
      <c r="D13" s="11">
        <v>47870.7</v>
      </c>
      <c r="E13" s="11">
        <v>106589.8</v>
      </c>
      <c r="F13" s="11">
        <v>664854.4</v>
      </c>
      <c r="G13" s="11">
        <f t="shared" si="0"/>
        <v>0</v>
      </c>
      <c r="H13" s="42">
        <f t="shared" si="1"/>
        <v>0</v>
      </c>
    </row>
    <row r="14" spans="1:12">
      <c r="A14" s="1" t="s">
        <v>9</v>
      </c>
      <c r="B14" s="11">
        <v>0</v>
      </c>
      <c r="C14" s="11">
        <v>227928</v>
      </c>
      <c r="D14" s="11">
        <v>63421.4</v>
      </c>
      <c r="E14" s="11">
        <v>243654.6</v>
      </c>
      <c r="F14" s="11">
        <v>535004</v>
      </c>
      <c r="G14" s="11">
        <f t="shared" si="0"/>
        <v>0</v>
      </c>
      <c r="H14" s="42">
        <f t="shared" si="1"/>
        <v>0</v>
      </c>
    </row>
    <row r="15" spans="1:12">
      <c r="A15" s="1" t="s">
        <v>10</v>
      </c>
      <c r="B15" s="11">
        <v>27044.7</v>
      </c>
      <c r="C15" s="11">
        <v>4000600.2</v>
      </c>
      <c r="D15" s="11">
        <v>263109.8</v>
      </c>
      <c r="E15" s="11">
        <v>1285970.6000000001</v>
      </c>
      <c r="F15" s="11">
        <v>5576725.2999999998</v>
      </c>
      <c r="G15" s="11">
        <f t="shared" si="0"/>
        <v>0</v>
      </c>
      <c r="H15" s="42">
        <f t="shared" si="1"/>
        <v>0.1</v>
      </c>
    </row>
    <row r="16" spans="1:12" ht="23.25">
      <c r="A16" s="1" t="s">
        <v>11</v>
      </c>
      <c r="B16" s="11">
        <v>69172748.700000003</v>
      </c>
      <c r="C16" s="11">
        <v>1324263.6000000001</v>
      </c>
      <c r="D16" s="11">
        <v>639601</v>
      </c>
      <c r="E16" s="11">
        <v>7078405.5</v>
      </c>
      <c r="F16" s="11">
        <v>78215018.799999997</v>
      </c>
      <c r="G16" s="11">
        <f t="shared" si="0"/>
        <v>0</v>
      </c>
      <c r="H16" s="45">
        <f t="shared" si="1"/>
        <v>2.1</v>
      </c>
    </row>
    <row r="17" spans="1:8" ht="23.25">
      <c r="A17" s="1" t="s">
        <v>12</v>
      </c>
      <c r="B17" s="11">
        <v>3462.3</v>
      </c>
      <c r="C17" s="11">
        <v>4467631.0999999996</v>
      </c>
      <c r="D17" s="11">
        <v>260126.7</v>
      </c>
      <c r="E17" s="11">
        <v>1463070.9</v>
      </c>
      <c r="F17" s="11">
        <v>6194291</v>
      </c>
      <c r="G17" s="11">
        <f t="shared" si="0"/>
        <v>0</v>
      </c>
      <c r="H17" s="42">
        <f t="shared" si="1"/>
        <v>0.2</v>
      </c>
    </row>
    <row r="18" spans="1:8" ht="23.25">
      <c r="A18" s="1" t="s">
        <v>13</v>
      </c>
      <c r="B18" s="11">
        <v>3.9</v>
      </c>
      <c r="C18" s="11">
        <v>96672.4</v>
      </c>
      <c r="D18" s="11">
        <v>1349175.2</v>
      </c>
      <c r="E18" s="11">
        <v>1799188.7</v>
      </c>
      <c r="F18" s="11">
        <v>3245040.2</v>
      </c>
      <c r="G18" s="11">
        <f t="shared" si="0"/>
        <v>0</v>
      </c>
      <c r="H18" s="42">
        <f t="shared" si="1"/>
        <v>0.1</v>
      </c>
    </row>
    <row r="19" spans="1:8">
      <c r="A19" s="1" t="s">
        <v>14</v>
      </c>
      <c r="B19" s="11">
        <v>0</v>
      </c>
      <c r="C19" s="11">
        <v>504388.4</v>
      </c>
      <c r="D19" s="11">
        <v>1226140.8</v>
      </c>
      <c r="E19" s="11">
        <v>264466.90000000002</v>
      </c>
      <c r="F19" s="11">
        <v>1994996.1</v>
      </c>
      <c r="G19" s="11">
        <f t="shared" si="0"/>
        <v>0</v>
      </c>
      <c r="H19" s="42">
        <f t="shared" si="1"/>
        <v>0.1</v>
      </c>
    </row>
    <row r="20" spans="1:8" ht="23.25">
      <c r="A20" s="1" t="s">
        <v>15</v>
      </c>
      <c r="B20" s="11">
        <v>125</v>
      </c>
      <c r="C20" s="11">
        <v>362957.6</v>
      </c>
      <c r="D20" s="11">
        <v>436234.2</v>
      </c>
      <c r="E20" s="11">
        <v>86974.9</v>
      </c>
      <c r="F20" s="11">
        <v>886291.7</v>
      </c>
      <c r="G20" s="11">
        <f t="shared" si="0"/>
        <v>0</v>
      </c>
      <c r="H20" s="42">
        <f t="shared" si="1"/>
        <v>0</v>
      </c>
    </row>
    <row r="21" spans="1:8">
      <c r="A21" s="1" t="s">
        <v>16</v>
      </c>
      <c r="B21" s="11">
        <v>0</v>
      </c>
      <c r="C21" s="11">
        <v>441454</v>
      </c>
      <c r="D21" s="11">
        <v>151654.9</v>
      </c>
      <c r="E21" s="11">
        <v>573689.80000000005</v>
      </c>
      <c r="F21" s="11">
        <v>1166798.7</v>
      </c>
      <c r="G21" s="11">
        <f t="shared" si="0"/>
        <v>0</v>
      </c>
      <c r="H21" s="42">
        <f t="shared" si="1"/>
        <v>0</v>
      </c>
    </row>
    <row r="22" spans="1:8">
      <c r="A22" s="1" t="s">
        <v>17</v>
      </c>
      <c r="B22" s="11">
        <v>57303.8</v>
      </c>
      <c r="C22" s="11">
        <v>4846798.9000000004</v>
      </c>
      <c r="D22" s="11">
        <v>166899.5</v>
      </c>
      <c r="E22" s="11">
        <v>523844.9</v>
      </c>
      <c r="F22" s="11">
        <v>5594847.0999999996</v>
      </c>
      <c r="G22" s="11">
        <f t="shared" si="0"/>
        <v>0</v>
      </c>
      <c r="H22" s="42">
        <f t="shared" si="1"/>
        <v>0.1</v>
      </c>
    </row>
    <row r="23" spans="1:8" ht="34.5">
      <c r="A23" s="1" t="s">
        <v>19</v>
      </c>
      <c r="B23" s="11">
        <v>50</v>
      </c>
      <c r="C23" s="11">
        <v>67894021.599999994</v>
      </c>
      <c r="D23" s="11">
        <v>10039.700000000001</v>
      </c>
      <c r="E23" s="11">
        <v>280453.7</v>
      </c>
      <c r="F23" s="11">
        <v>68184565</v>
      </c>
      <c r="G23" s="11">
        <f t="shared" si="0"/>
        <v>0</v>
      </c>
      <c r="H23" s="46">
        <f t="shared" si="1"/>
        <v>1.8</v>
      </c>
    </row>
    <row r="24" spans="1:8">
      <c r="A24" s="4" t="s">
        <v>21</v>
      </c>
      <c r="B24" s="5">
        <v>2521650309.9000001</v>
      </c>
      <c r="C24" s="11">
        <v>131807823.2</v>
      </c>
      <c r="D24" s="11">
        <v>115672060.7</v>
      </c>
      <c r="E24" s="11">
        <v>975168720.89999998</v>
      </c>
      <c r="F24" s="11">
        <v>3744298914.6999998</v>
      </c>
      <c r="G24" s="11">
        <f t="shared" si="0"/>
        <v>0</v>
      </c>
      <c r="H24" s="42">
        <f t="shared" si="1"/>
        <v>100</v>
      </c>
    </row>
    <row r="27" spans="1:8">
      <c r="F27" s="9" t="s">
        <v>76</v>
      </c>
    </row>
    <row r="28" spans="1:8" ht="45">
      <c r="A28" s="43" t="s">
        <v>20</v>
      </c>
      <c r="B28" s="43" t="s">
        <v>70</v>
      </c>
      <c r="C28" s="43" t="s">
        <v>71</v>
      </c>
      <c r="D28" s="43" t="s">
        <v>72</v>
      </c>
      <c r="E28" s="43" t="s">
        <v>73</v>
      </c>
      <c r="F28" s="43" t="s">
        <v>74</v>
      </c>
    </row>
    <row r="29" spans="1:8">
      <c r="A29" s="1" t="s">
        <v>0</v>
      </c>
      <c r="B29" s="11">
        <f>B4/$F$4%</f>
        <v>0.1</v>
      </c>
      <c r="C29" s="11">
        <f t="shared" ref="C29:E29" si="2">C4/$F$4%</f>
        <v>33.9</v>
      </c>
      <c r="D29" s="11">
        <f t="shared" si="2"/>
        <v>21.9</v>
      </c>
      <c r="E29" s="11">
        <f t="shared" si="2"/>
        <v>44.1</v>
      </c>
      <c r="F29" s="11">
        <f>SUM(B29:E29)</f>
        <v>100</v>
      </c>
    </row>
    <row r="30" spans="1:8" ht="23.25">
      <c r="A30" s="2" t="s">
        <v>1</v>
      </c>
      <c r="B30" s="11">
        <f>B5/$F$5%</f>
        <v>74.3</v>
      </c>
      <c r="C30" s="11">
        <f t="shared" ref="C30:E30" si="3">C5/$F$5%</f>
        <v>0.1</v>
      </c>
      <c r="D30" s="11">
        <f t="shared" si="3"/>
        <v>1.6</v>
      </c>
      <c r="E30" s="11">
        <f t="shared" si="3"/>
        <v>24</v>
      </c>
      <c r="F30" s="11">
        <f t="shared" ref="F30:F49" si="4">SUM(B30:E30)</f>
        <v>100</v>
      </c>
    </row>
    <row r="31" spans="1:8">
      <c r="A31" s="2" t="s">
        <v>2</v>
      </c>
      <c r="B31" s="11">
        <f>B6/$F$6%</f>
        <v>55.6</v>
      </c>
      <c r="C31" s="11">
        <f t="shared" ref="C31:E31" si="5">C6/$F$6%</f>
        <v>0.5</v>
      </c>
      <c r="D31" s="11">
        <f t="shared" si="5"/>
        <v>5</v>
      </c>
      <c r="E31" s="11">
        <f t="shared" si="5"/>
        <v>38.9</v>
      </c>
      <c r="F31" s="11">
        <f t="shared" si="4"/>
        <v>100</v>
      </c>
    </row>
    <row r="32" spans="1:8" ht="34.5">
      <c r="A32" s="2" t="s">
        <v>3</v>
      </c>
      <c r="B32" s="11">
        <f>B7/$F$7%</f>
        <v>0</v>
      </c>
      <c r="C32" s="11">
        <f t="shared" ref="C32:E32" si="6">C7/$F$7%</f>
        <v>2.2999999999999998</v>
      </c>
      <c r="D32" s="11">
        <f t="shared" si="6"/>
        <v>77.599999999999994</v>
      </c>
      <c r="E32" s="11">
        <f t="shared" si="6"/>
        <v>20.100000000000001</v>
      </c>
      <c r="F32" s="11">
        <f t="shared" si="4"/>
        <v>100</v>
      </c>
    </row>
    <row r="33" spans="1:6" ht="34.5">
      <c r="A33" s="2" t="s">
        <v>4</v>
      </c>
      <c r="B33" s="11">
        <f>B8/$F$8%</f>
        <v>0</v>
      </c>
      <c r="C33" s="11">
        <f t="shared" ref="C33:E33" si="7">C8/$F$8%</f>
        <v>6</v>
      </c>
      <c r="D33" s="11">
        <f t="shared" si="7"/>
        <v>41</v>
      </c>
      <c r="E33" s="11">
        <f t="shared" si="7"/>
        <v>53</v>
      </c>
      <c r="F33" s="11">
        <f t="shared" si="4"/>
        <v>100</v>
      </c>
    </row>
    <row r="34" spans="1:6">
      <c r="A34" s="1" t="s">
        <v>18</v>
      </c>
      <c r="B34" s="11">
        <f>B9/$F$9%</f>
        <v>0</v>
      </c>
      <c r="C34" s="11">
        <f t="shared" ref="C34:E34" si="8">C9/$F$9%</f>
        <v>46.1</v>
      </c>
      <c r="D34" s="11">
        <f t="shared" si="8"/>
        <v>23.6</v>
      </c>
      <c r="E34" s="11">
        <f t="shared" si="8"/>
        <v>30.3</v>
      </c>
      <c r="F34" s="11">
        <f t="shared" si="4"/>
        <v>100</v>
      </c>
    </row>
    <row r="35" spans="1:6" ht="23.25">
      <c r="A35" s="1" t="s">
        <v>5</v>
      </c>
      <c r="B35" s="44">
        <f>B10/$F$10%-0.1</f>
        <v>58.4</v>
      </c>
      <c r="C35" s="11">
        <f t="shared" ref="C35:E35" si="9">C10/$F$10%</f>
        <v>30.3</v>
      </c>
      <c r="D35" s="11">
        <f t="shared" si="9"/>
        <v>1.8</v>
      </c>
      <c r="E35" s="11">
        <f t="shared" si="9"/>
        <v>9.5</v>
      </c>
      <c r="F35" s="11">
        <f t="shared" si="4"/>
        <v>100</v>
      </c>
    </row>
    <row r="36" spans="1:6">
      <c r="A36" s="1" t="s">
        <v>6</v>
      </c>
      <c r="B36" s="11">
        <f>B11/$F$11%</f>
        <v>-14</v>
      </c>
      <c r="C36" s="11">
        <f t="shared" ref="C36:E36" si="10">C11/$F$11%</f>
        <v>81.599999999999994</v>
      </c>
      <c r="D36" s="11">
        <f t="shared" si="10"/>
        <v>23.7</v>
      </c>
      <c r="E36" s="11">
        <f t="shared" si="10"/>
        <v>8.6999999999999993</v>
      </c>
      <c r="F36" s="11">
        <f t="shared" si="4"/>
        <v>100</v>
      </c>
    </row>
    <row r="37" spans="1:6" ht="23.25">
      <c r="A37" s="1" t="s">
        <v>7</v>
      </c>
      <c r="B37" s="11">
        <f>B12/$F$12%</f>
        <v>0.1</v>
      </c>
      <c r="C37" s="11">
        <f t="shared" ref="C37:E37" si="11">C12/$F$12%</f>
        <v>83.3</v>
      </c>
      <c r="D37" s="11">
        <f t="shared" si="11"/>
        <v>4.2</v>
      </c>
      <c r="E37" s="11">
        <f t="shared" si="11"/>
        <v>12.4</v>
      </c>
      <c r="F37" s="11">
        <f t="shared" si="4"/>
        <v>100</v>
      </c>
    </row>
    <row r="38" spans="1:6">
      <c r="A38" s="1" t="s">
        <v>8</v>
      </c>
      <c r="B38" s="11">
        <f>B13/$F$13%</f>
        <v>0</v>
      </c>
      <c r="C38" s="11">
        <f t="shared" ref="C38:E38" si="12">C13/$F$13%</f>
        <v>76.8</v>
      </c>
      <c r="D38" s="11">
        <f t="shared" si="12"/>
        <v>7.2</v>
      </c>
      <c r="E38" s="11">
        <f t="shared" si="12"/>
        <v>16</v>
      </c>
      <c r="F38" s="11">
        <f t="shared" si="4"/>
        <v>100</v>
      </c>
    </row>
    <row r="39" spans="1:6">
      <c r="A39" s="1" t="s">
        <v>9</v>
      </c>
      <c r="B39" s="11">
        <f>B14/$F$14%</f>
        <v>0</v>
      </c>
      <c r="C39" s="11">
        <f t="shared" ref="C39:E39" si="13">C14/$F$14%</f>
        <v>42.6</v>
      </c>
      <c r="D39" s="11">
        <f t="shared" si="13"/>
        <v>11.9</v>
      </c>
      <c r="E39" s="11">
        <f t="shared" si="13"/>
        <v>45.5</v>
      </c>
      <c r="F39" s="11">
        <f t="shared" si="4"/>
        <v>100</v>
      </c>
    </row>
    <row r="40" spans="1:6">
      <c r="A40" s="1" t="s">
        <v>10</v>
      </c>
      <c r="B40" s="11">
        <f>B15/$F$15%</f>
        <v>0.5</v>
      </c>
      <c r="C40" s="11">
        <f t="shared" ref="C40:E40" si="14">C15/$F$15%</f>
        <v>71.7</v>
      </c>
      <c r="D40" s="11">
        <f t="shared" si="14"/>
        <v>4.7</v>
      </c>
      <c r="E40" s="11">
        <f t="shared" si="14"/>
        <v>23.1</v>
      </c>
      <c r="F40" s="11">
        <f t="shared" si="4"/>
        <v>100</v>
      </c>
    </row>
    <row r="41" spans="1:6" ht="23.25">
      <c r="A41" s="1" t="s">
        <v>11</v>
      </c>
      <c r="B41" s="44">
        <f>B16/$F$16%+0.1</f>
        <v>88.5</v>
      </c>
      <c r="C41" s="11">
        <f t="shared" ref="C41:E41" si="15">C16/$F$16%</f>
        <v>1.7</v>
      </c>
      <c r="D41" s="11">
        <f t="shared" si="15"/>
        <v>0.8</v>
      </c>
      <c r="E41" s="11">
        <f t="shared" si="15"/>
        <v>9</v>
      </c>
      <c r="F41" s="11">
        <f t="shared" si="4"/>
        <v>100</v>
      </c>
    </row>
    <row r="42" spans="1:6" ht="23.25">
      <c r="A42" s="1" t="s">
        <v>12</v>
      </c>
      <c r="B42" s="11">
        <f>B17/$F$17%</f>
        <v>0.1</v>
      </c>
      <c r="C42" s="11">
        <f t="shared" ref="C42:E42" si="16">C17/$F$17%</f>
        <v>72.099999999999994</v>
      </c>
      <c r="D42" s="11">
        <f t="shared" si="16"/>
        <v>4.2</v>
      </c>
      <c r="E42" s="11">
        <f t="shared" si="16"/>
        <v>23.6</v>
      </c>
      <c r="F42" s="11">
        <f t="shared" si="4"/>
        <v>100</v>
      </c>
    </row>
    <row r="43" spans="1:6" ht="23.25">
      <c r="A43" s="1" t="s">
        <v>13</v>
      </c>
      <c r="B43" s="11">
        <f>B18/$F$18%</f>
        <v>0</v>
      </c>
      <c r="C43" s="11">
        <f t="shared" ref="C43:E43" si="17">C18/$F$18%</f>
        <v>3</v>
      </c>
      <c r="D43" s="11">
        <f t="shared" si="17"/>
        <v>41.6</v>
      </c>
      <c r="E43" s="11">
        <f t="shared" si="17"/>
        <v>55.4</v>
      </c>
      <c r="F43" s="11">
        <f t="shared" si="4"/>
        <v>100</v>
      </c>
    </row>
    <row r="44" spans="1:6">
      <c r="A44" s="1" t="s">
        <v>14</v>
      </c>
      <c r="B44" s="11">
        <f>B19/$F$19%</f>
        <v>0</v>
      </c>
      <c r="C44" s="11">
        <f t="shared" ref="C44:E44" si="18">C19/$F$19%</f>
        <v>25.3</v>
      </c>
      <c r="D44" s="44">
        <f>D19/$F$19%-0.1</f>
        <v>61.4</v>
      </c>
      <c r="E44" s="11">
        <f t="shared" si="18"/>
        <v>13.3</v>
      </c>
      <c r="F44" s="11">
        <f t="shared" si="4"/>
        <v>100</v>
      </c>
    </row>
    <row r="45" spans="1:6" ht="23.25">
      <c r="A45" s="1" t="s">
        <v>15</v>
      </c>
      <c r="B45" s="11">
        <f>B20/$F$20%</f>
        <v>0</v>
      </c>
      <c r="C45" s="11">
        <f t="shared" ref="C45:E45" si="19">C20/$F$20%</f>
        <v>41</v>
      </c>
      <c r="D45" s="11">
        <f t="shared" si="19"/>
        <v>49.2</v>
      </c>
      <c r="E45" s="11">
        <f t="shared" si="19"/>
        <v>9.8000000000000007</v>
      </c>
      <c r="F45" s="11">
        <f t="shared" si="4"/>
        <v>100</v>
      </c>
    </row>
    <row r="46" spans="1:6">
      <c r="A46" s="1" t="s">
        <v>16</v>
      </c>
      <c r="B46" s="11">
        <f>B21/$F$21%</f>
        <v>0</v>
      </c>
      <c r="C46" s="11">
        <f t="shared" ref="C46:E46" si="20">C21/$F$21%</f>
        <v>37.799999999999997</v>
      </c>
      <c r="D46" s="11">
        <f t="shared" si="20"/>
        <v>13</v>
      </c>
      <c r="E46" s="11">
        <f t="shared" si="20"/>
        <v>49.2</v>
      </c>
      <c r="F46" s="11">
        <f t="shared" si="4"/>
        <v>100</v>
      </c>
    </row>
    <row r="47" spans="1:6">
      <c r="A47" s="1" t="s">
        <v>17</v>
      </c>
      <c r="B47" s="11">
        <f>B22/$F$22%</f>
        <v>1</v>
      </c>
      <c r="C47" s="11">
        <f t="shared" ref="C47:E47" si="21">C22/$F$22%</f>
        <v>86.6</v>
      </c>
      <c r="D47" s="11">
        <f t="shared" si="21"/>
        <v>3</v>
      </c>
      <c r="E47" s="11">
        <f t="shared" si="21"/>
        <v>9.4</v>
      </c>
      <c r="F47" s="11">
        <f t="shared" si="4"/>
        <v>100</v>
      </c>
    </row>
    <row r="48" spans="1:6" ht="34.5">
      <c r="A48" s="1" t="s">
        <v>19</v>
      </c>
      <c r="B48" s="11">
        <f>B23/$F$23%</f>
        <v>0</v>
      </c>
      <c r="C48" s="11">
        <f t="shared" ref="C48:E48" si="22">C23/$F$23%</f>
        <v>99.6</v>
      </c>
      <c r="D48" s="11">
        <f t="shared" si="22"/>
        <v>0</v>
      </c>
      <c r="E48" s="11">
        <f t="shared" si="22"/>
        <v>0.4</v>
      </c>
      <c r="F48" s="11">
        <f t="shared" si="4"/>
        <v>100</v>
      </c>
    </row>
    <row r="49" spans="1:10">
      <c r="A49" s="4" t="s">
        <v>21</v>
      </c>
      <c r="B49" s="44">
        <f>B24/$F$24%+0.1</f>
        <v>67.400000000000006</v>
      </c>
      <c r="C49" s="11">
        <f t="shared" ref="C49:E49" si="23">C24/$F$24%</f>
        <v>3.5</v>
      </c>
      <c r="D49" s="11">
        <f t="shared" si="23"/>
        <v>3.1</v>
      </c>
      <c r="E49" s="11">
        <f t="shared" si="23"/>
        <v>26</v>
      </c>
      <c r="F49" s="11">
        <f t="shared" si="4"/>
        <v>100</v>
      </c>
    </row>
    <row r="55" spans="1:10">
      <c r="A55" s="53" t="s">
        <v>84</v>
      </c>
      <c r="B55" s="53"/>
      <c r="C55" s="53"/>
      <c r="D55" s="53"/>
      <c r="E55" s="53"/>
      <c r="F55" s="53"/>
      <c r="G55" s="53"/>
      <c r="H55" s="53"/>
      <c r="I55" s="48"/>
      <c r="J55" s="49"/>
    </row>
    <row r="56" spans="1:10">
      <c r="A56" s="50"/>
      <c r="B56" s="51"/>
      <c r="C56" s="51"/>
      <c r="D56" s="37"/>
      <c r="E56" s="37"/>
      <c r="F56" s="52" t="s">
        <v>79</v>
      </c>
    </row>
    <row r="57" spans="1:10">
      <c r="A57" s="67" t="s">
        <v>80</v>
      </c>
      <c r="B57" s="69">
        <v>2020</v>
      </c>
      <c r="C57" s="69">
        <v>2021</v>
      </c>
      <c r="D57" s="64">
        <v>2022</v>
      </c>
      <c r="E57" s="64">
        <v>2023</v>
      </c>
      <c r="F57" s="64">
        <v>2024</v>
      </c>
    </row>
    <row r="58" spans="1:10">
      <c r="A58" s="68"/>
      <c r="B58" s="70"/>
      <c r="C58" s="70"/>
      <c r="D58" s="65"/>
      <c r="E58" s="65"/>
      <c r="F58" s="66"/>
    </row>
    <row r="59" spans="1:10">
      <c r="A59" s="54" t="s">
        <v>70</v>
      </c>
      <c r="B59" s="55">
        <v>63.4</v>
      </c>
      <c r="C59" s="55">
        <v>70.2</v>
      </c>
      <c r="D59" s="55">
        <v>78</v>
      </c>
      <c r="E59" s="55">
        <v>72.400000000000006</v>
      </c>
      <c r="F59" s="56">
        <v>67.3</v>
      </c>
    </row>
    <row r="60" spans="1:10">
      <c r="A60" s="57" t="s">
        <v>81</v>
      </c>
      <c r="B60" s="56">
        <v>4.5999999999999996</v>
      </c>
      <c r="C60" s="56">
        <v>3.4</v>
      </c>
      <c r="D60" s="56">
        <v>2.5</v>
      </c>
      <c r="E60" s="56">
        <v>2.9</v>
      </c>
      <c r="F60" s="56">
        <v>3.5</v>
      </c>
    </row>
    <row r="61" spans="1:10">
      <c r="A61" s="57" t="s">
        <v>82</v>
      </c>
      <c r="B61" s="56">
        <v>6.2</v>
      </c>
      <c r="C61" s="56">
        <v>4.9000000000000004</v>
      </c>
      <c r="D61" s="56">
        <v>2.8</v>
      </c>
      <c r="E61" s="56">
        <v>2.8</v>
      </c>
      <c r="F61" s="56">
        <v>3.1</v>
      </c>
    </row>
    <row r="62" spans="1:10">
      <c r="A62" s="57" t="s">
        <v>73</v>
      </c>
      <c r="B62" s="56">
        <v>25.8</v>
      </c>
      <c r="C62" s="56">
        <v>21.5</v>
      </c>
      <c r="D62" s="56">
        <v>16.7</v>
      </c>
      <c r="E62" s="56">
        <v>21.9</v>
      </c>
      <c r="F62" s="56">
        <v>26.1</v>
      </c>
    </row>
    <row r="63" spans="1:10">
      <c r="A63" s="58" t="s">
        <v>83</v>
      </c>
      <c r="B63" s="59">
        <v>100</v>
      </c>
      <c r="C63" s="59">
        <v>100</v>
      </c>
      <c r="D63" s="59">
        <v>100</v>
      </c>
      <c r="E63" s="59">
        <v>100</v>
      </c>
      <c r="F63" s="59">
        <v>100</v>
      </c>
    </row>
  </sheetData>
  <mergeCells count="6">
    <mergeCell ref="E57:E58"/>
    <mergeCell ref="F57:F58"/>
    <mergeCell ref="A57:A58"/>
    <mergeCell ref="B57:B58"/>
    <mergeCell ref="C57:C58"/>
    <mergeCell ref="D57:D5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Метаданные</vt:lpstr>
      <vt:lpstr>Условные обозначения</vt:lpstr>
      <vt:lpstr>Налоги на энергоносители</vt:lpstr>
      <vt:lpstr>Транспортные налоги</vt:lpstr>
      <vt:lpstr>Налоги на загрязнение окр среды</vt:lpstr>
      <vt:lpstr>Налоги на исп-е ресурсов</vt:lpstr>
      <vt:lpstr>Экологические налоги (всего)</vt:lpstr>
      <vt:lpstr>Диаграмма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Тогжан Бектурова</dc:creator>
  <cp:lastModifiedBy>s.kishkeninova</cp:lastModifiedBy>
  <cp:lastPrinted>2024-12-26T12:35:29Z</cp:lastPrinted>
  <dcterms:created xsi:type="dcterms:W3CDTF">2024-07-19T10:29:10Z</dcterms:created>
  <dcterms:modified xsi:type="dcterms:W3CDTF">2026-03-19T11:38:15Z</dcterms:modified>
</cp:coreProperties>
</file>